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20" yWindow="-120" windowWidth="23280" windowHeight="13200"/>
  </bookViews>
  <sheets>
    <sheet name="Ф1" sheetId="1" r:id="rId1"/>
    <sheet name="Ф2" sheetId="2" r:id="rId2"/>
    <sheet name="Ф3" sheetId="3" r:id="rId3"/>
    <sheet name="Ф4" sheetId="4" r:id="rId4"/>
  </sheets>
  <definedNames>
    <definedName name="_Hlk31968479" localSheetId="0">Ф1!#REF!</definedName>
    <definedName name="_Hlk31971137" localSheetId="0">Ф1!#REF!</definedName>
    <definedName name="_Hlk32235699" localSheetId="0">Ф1!#REF!</definedName>
    <definedName name="_Hlk33473736" localSheetId="1">Ф2!#REF!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I25" i="4" l="1"/>
  <c r="H25" i="4"/>
  <c r="G25" i="4"/>
  <c r="F25" i="4"/>
  <c r="E25" i="4"/>
  <c r="D25" i="4"/>
  <c r="C25" i="4"/>
  <c r="B25" i="4"/>
  <c r="I12" i="4"/>
  <c r="H12" i="4"/>
  <c r="G12" i="4"/>
  <c r="F12" i="4"/>
  <c r="E12" i="4"/>
  <c r="D12" i="4"/>
  <c r="C12" i="4"/>
  <c r="B12" i="4"/>
  <c r="F50" i="2"/>
  <c r="E50" i="2"/>
  <c r="D50" i="2"/>
  <c r="C50" i="2"/>
  <c r="F46" i="2"/>
  <c r="E46" i="2"/>
  <c r="D46" i="2"/>
  <c r="C46" i="2"/>
  <c r="C16" i="2"/>
  <c r="F13" i="2"/>
  <c r="F16" i="2" s="1"/>
  <c r="E13" i="2"/>
  <c r="E16" i="2" s="1"/>
  <c r="D13" i="2"/>
  <c r="D16" i="2" s="1"/>
  <c r="C13" i="2"/>
  <c r="C29" i="4" l="1"/>
  <c r="D29" i="4"/>
  <c r="E29" i="4"/>
  <c r="E32" i="4" s="1"/>
  <c r="F29" i="4"/>
  <c r="F32" i="4" s="1"/>
  <c r="G29" i="4"/>
  <c r="G32" i="4" s="1"/>
  <c r="H29" i="4"/>
  <c r="H32" i="4" s="1"/>
  <c r="I29" i="4"/>
  <c r="I32" i="4" s="1"/>
  <c r="B29" i="4"/>
  <c r="C32" i="4"/>
  <c r="D32" i="4"/>
  <c r="B32" i="4"/>
  <c r="C16" i="4"/>
  <c r="C20" i="4" s="1"/>
  <c r="D16" i="4"/>
  <c r="D20" i="4" s="1"/>
  <c r="E16" i="4"/>
  <c r="E20" i="4" s="1"/>
  <c r="F16" i="4"/>
  <c r="F20" i="4" s="1"/>
  <c r="G16" i="4"/>
  <c r="G20" i="4" s="1"/>
  <c r="H16" i="4"/>
  <c r="H20" i="4" s="1"/>
  <c r="I16" i="4"/>
  <c r="I20" i="4" s="1"/>
  <c r="B16" i="4"/>
  <c r="B20" i="4" s="1"/>
  <c r="D68" i="3"/>
  <c r="C68" i="3"/>
  <c r="C59" i="3"/>
  <c r="D59" i="3"/>
  <c r="D26" i="3"/>
  <c r="D37" i="3" s="1"/>
  <c r="D42" i="3" s="1"/>
  <c r="C26" i="3"/>
  <c r="D51" i="2"/>
  <c r="E51" i="2"/>
  <c r="F51" i="2"/>
  <c r="C51" i="2"/>
  <c r="F57" i="2"/>
  <c r="E57" i="2"/>
  <c r="D57" i="2"/>
  <c r="C57" i="2"/>
  <c r="D41" i="2"/>
  <c r="F41" i="2"/>
  <c r="E41" i="2"/>
  <c r="C41" i="2"/>
  <c r="F23" i="2"/>
  <c r="F33" i="2" s="1"/>
  <c r="F36" i="2" s="1"/>
  <c r="E23" i="2"/>
  <c r="E33" i="2" s="1"/>
  <c r="E36" i="2" s="1"/>
  <c r="E52" i="2" s="1"/>
  <c r="D23" i="2"/>
  <c r="D33" i="2" s="1"/>
  <c r="D36" i="2" s="1"/>
  <c r="C23" i="2"/>
  <c r="C33" i="2" s="1"/>
  <c r="C36" i="2" s="1"/>
  <c r="D52" i="2" l="1"/>
  <c r="D73" i="3"/>
  <c r="D76" i="3" s="1"/>
  <c r="C37" i="3"/>
  <c r="C42" i="3" s="1"/>
  <c r="C73" i="3" s="1"/>
  <c r="C76" i="3" s="1"/>
  <c r="F52" i="2"/>
  <c r="C52" i="2"/>
  <c r="C75" i="1" l="1"/>
  <c r="C78" i="1" s="1"/>
  <c r="D75" i="1"/>
  <c r="D78" i="1" s="1"/>
  <c r="C64" i="1"/>
  <c r="D64" i="1"/>
  <c r="D79" i="1" s="1"/>
  <c r="C50" i="1"/>
  <c r="C53" i="1" s="1"/>
  <c r="D50" i="1"/>
  <c r="D53" i="1" s="1"/>
  <c r="C79" i="1" l="1"/>
  <c r="C80" i="1" s="1"/>
  <c r="D80" i="1"/>
  <c r="D37" i="1"/>
  <c r="D40" i="1" s="1"/>
  <c r="C37" i="1"/>
  <c r="C40" i="1" s="1"/>
  <c r="D23" i="1"/>
  <c r="D41" i="1" l="1"/>
  <c r="C41" i="1"/>
</calcChain>
</file>

<file path=xl/sharedStrings.xml><?xml version="1.0" encoding="utf-8"?>
<sst xmlns="http://schemas.openxmlformats.org/spreadsheetml/2006/main" count="270" uniqueCount="203">
  <si>
    <t xml:space="preserve"> </t>
  </si>
  <si>
    <t>АО «Казахтелеком»</t>
  </si>
  <si>
    <t>Прим.</t>
  </si>
  <si>
    <t>Активы</t>
  </si>
  <si>
    <t>Внеоборотные активы</t>
  </si>
  <si>
    <t>Основные средства</t>
  </si>
  <si>
    <t>Активы в форме права пользования</t>
  </si>
  <si>
    <t>Нематериальные активы</t>
  </si>
  <si>
    <t>Гудвил</t>
  </si>
  <si>
    <t>Авансы, уплаченные за внеоборотные активы</t>
  </si>
  <si>
    <t xml:space="preserve">Инвестиции в ассоциированные организации </t>
  </si>
  <si>
    <t>Отложенные налоговые активы</t>
  </si>
  <si>
    <t>Затраты на заключение договоров</t>
  </si>
  <si>
    <t>Затраты на выполнение договоров</t>
  </si>
  <si>
    <t>Прочие внеоборотные нефинансовые активы</t>
  </si>
  <si>
    <r>
      <t>Прочие внеоборотные</t>
    </r>
    <r>
      <rPr>
        <b/>
        <sz val="9"/>
        <color theme="1"/>
        <rFont val="Arial"/>
        <family val="2"/>
        <charset val="204"/>
      </rPr>
      <t xml:space="preserve"> </t>
    </r>
    <r>
      <rPr>
        <sz val="9"/>
        <color theme="1"/>
        <rFont val="Arial"/>
        <family val="2"/>
        <charset val="204"/>
      </rPr>
      <t>финансовые активы</t>
    </r>
  </si>
  <si>
    <t>Итого внеоборотные активы</t>
  </si>
  <si>
    <t>Оборотные активы</t>
  </si>
  <si>
    <t>Товарно-материальные запасы</t>
  </si>
  <si>
    <t>Торговая дебиторская задолженность</t>
  </si>
  <si>
    <t>Авансовые платежи</t>
  </si>
  <si>
    <t>Предоплата по корпоративному подоходному налогу</t>
  </si>
  <si>
    <t>Финансовые активы, учитываемые по справедливой стоимости через прочий совокупный доход</t>
  </si>
  <si>
    <t xml:space="preserve">Денежные средства и их эквиваленты </t>
  </si>
  <si>
    <t>Активы, предназначенные для продажи</t>
  </si>
  <si>
    <t>Итого оборотные активы</t>
  </si>
  <si>
    <t>Итого активы</t>
  </si>
  <si>
    <t xml:space="preserve">Капитал и обязательства </t>
  </si>
  <si>
    <t>Акционерный капитал</t>
  </si>
  <si>
    <t>Собственные выкупленные акции</t>
  </si>
  <si>
    <t>Резерв по пересчёту иностранной валюты</t>
  </si>
  <si>
    <t>Прочие резервы</t>
  </si>
  <si>
    <t>Нераспределённая прибыль</t>
  </si>
  <si>
    <t>Неконтролирующие доли участия</t>
  </si>
  <si>
    <t>Итого капитал</t>
  </si>
  <si>
    <t>Долгосрочные обязательства</t>
  </si>
  <si>
    <t xml:space="preserve">Займы: долгосрочная часть </t>
  </si>
  <si>
    <t>Обязательства по аренде: долгосрочная часть</t>
  </si>
  <si>
    <t>Прочие долгосрочные финансовые обязательства</t>
  </si>
  <si>
    <t>Отложенные налоговые обязательства</t>
  </si>
  <si>
    <t>Обязательства по вознаграждениям работникам</t>
  </si>
  <si>
    <t>Долговая составляющая привилегированных акций</t>
  </si>
  <si>
    <t>Обязательства по ликвидации активов</t>
  </si>
  <si>
    <t>Итого долгосрочные обязательства</t>
  </si>
  <si>
    <t>Краткосрочные обязательства</t>
  </si>
  <si>
    <t>Займы: краткосрочная часть</t>
  </si>
  <si>
    <t>Обязательства по аренде: краткосрочная часть</t>
  </si>
  <si>
    <t>Прочие краткосрочные финансовые обязательства</t>
  </si>
  <si>
    <t>Краткосрочная часть обязательств по вознаграждениям работникам</t>
  </si>
  <si>
    <t>Торговая кредиторская задолженность</t>
  </si>
  <si>
    <t>Текущий корпоративный подоходный налог к уплате</t>
  </si>
  <si>
    <t>Прочие краткосрочные нефинансовые обязательства</t>
  </si>
  <si>
    <t>Обязательства, непосредственно связанные с активами, классифицированными как предназначенные для продажи</t>
  </si>
  <si>
    <t>Итого краткосрочные обязательства</t>
  </si>
  <si>
    <t>Итого обязательства</t>
  </si>
  <si>
    <t>Главный финансовый директор</t>
  </si>
  <si>
    <t>Узбеков А.А.</t>
  </si>
  <si>
    <t xml:space="preserve">Выручка по договорам с покупателями </t>
  </si>
  <si>
    <t>Себестоимость реализации</t>
  </si>
  <si>
    <t>Валовая прибыль</t>
  </si>
  <si>
    <t>Общие и административные расходы</t>
  </si>
  <si>
    <t>Убытки от обесценения финансовых активов</t>
  </si>
  <si>
    <t>Убытки от обесценения нефинансовых активов</t>
  </si>
  <si>
    <t>Расходы по реализации</t>
  </si>
  <si>
    <t>Сторнирование налогов и связанных с ними штрафов и пени</t>
  </si>
  <si>
    <t>Операционная прибыль</t>
  </si>
  <si>
    <t xml:space="preserve">Доля Группы в прибыли ассоциированных организаций </t>
  </si>
  <si>
    <t>Финансовые расходы</t>
  </si>
  <si>
    <t>Финансовые доходы</t>
  </si>
  <si>
    <t>Прочие доходы</t>
  </si>
  <si>
    <t>Прочие расходы</t>
  </si>
  <si>
    <t xml:space="preserve">Прибыль до налогообложения </t>
  </si>
  <si>
    <t>Расходы по подоходному налогу</t>
  </si>
  <si>
    <t>Собственников материнской компании</t>
  </si>
  <si>
    <t>Курсовые разницы при пересчёте отчётности зарубежных дочерних организаций</t>
  </si>
  <si>
    <t>Приходящийся на:</t>
  </si>
  <si>
    <t>Прибыль на акцию</t>
  </si>
  <si>
    <t>Операционная деятельность</t>
  </si>
  <si>
    <t>Прибыль до налогообложения за отчетный год</t>
  </si>
  <si>
    <t>Корректировки на:</t>
  </si>
  <si>
    <t xml:space="preserve">Амортизацию нематериальных активов </t>
  </si>
  <si>
    <t xml:space="preserve">Изменения в обязательствах по вознаграждениям работников </t>
  </si>
  <si>
    <t>Списание стоимости товарно-материальных запасов до чистой стоимости реализации</t>
  </si>
  <si>
    <t xml:space="preserve">Финансовые доходы </t>
  </si>
  <si>
    <t>Движение денежных средств от операционной деятельности до изменений в операционных активах и обязательствах</t>
  </si>
  <si>
    <t>Изменения в операционных активах и обязательствах</t>
  </si>
  <si>
    <t>Изменение в торговой дебиторской задолженности</t>
  </si>
  <si>
    <t>Изменение в товарно-материальных запасах</t>
  </si>
  <si>
    <t>Изменение в прочих оборотных активах</t>
  </si>
  <si>
    <t>Изменение в авансах выданных</t>
  </si>
  <si>
    <t>Изменение в торговой кредиторской задолженности</t>
  </si>
  <si>
    <t>Изменение в затратах на заключение договоров и затратах на выполнение договоров</t>
  </si>
  <si>
    <t>Изменение в обязательствах по договору</t>
  </si>
  <si>
    <t>Изменение в прочих краткосрочных обязательствах</t>
  </si>
  <si>
    <t>Приток денежных средств от операционной деятельности</t>
  </si>
  <si>
    <t>Уплаченный подоходный налог</t>
  </si>
  <si>
    <t>Проценты уплаченные</t>
  </si>
  <si>
    <t>Проценты полученные</t>
  </si>
  <si>
    <t>Чистые денежные потоки, полученные от операционной деятельности</t>
  </si>
  <si>
    <t>Инвестиционная деятельность</t>
  </si>
  <si>
    <t xml:space="preserve">Приобретение основных средств </t>
  </si>
  <si>
    <t>Приобретение нематериальных активов</t>
  </si>
  <si>
    <t>Поступления от реализации основных средств</t>
  </si>
  <si>
    <t>Выдача долгосрочных займов работникам</t>
  </si>
  <si>
    <t>Возврат займов от работников</t>
  </si>
  <si>
    <t>Чистые денежные потоки, использованные в инвестиционной деятельности</t>
  </si>
  <si>
    <t>Финансовая деятельность</t>
  </si>
  <si>
    <t>Получение займов</t>
  </si>
  <si>
    <t>Погашение займов</t>
  </si>
  <si>
    <t>Чистые денежные потоки, полученные от финансовой деятельности</t>
  </si>
  <si>
    <r>
      <t>Чистое изменение</t>
    </r>
    <r>
      <rPr>
        <b/>
        <sz val="9"/>
        <color rgb="FF000000"/>
        <rFont val="Arial"/>
        <family val="2"/>
        <charset val="204"/>
      </rPr>
      <t xml:space="preserve"> денежных средств и их эквивалентов</t>
    </r>
  </si>
  <si>
    <r>
      <t xml:space="preserve">Денежные средства и их эквиваленты, на </t>
    </r>
    <r>
      <rPr>
        <sz val="9"/>
        <color rgb="FF000000"/>
        <rFont val="Arial"/>
        <family val="2"/>
        <charset val="204"/>
      </rPr>
      <t>1 января</t>
    </r>
  </si>
  <si>
    <t>Приходится на собственников Материнской Компании</t>
  </si>
  <si>
    <t>Итого</t>
  </si>
  <si>
    <t xml:space="preserve">ПРОМЕЖУТОЧНЫЙ СОКРАЩЁННЫЙ КОНСОЛИДИРОВАННЫЙ ОТЧЁТ О ФИНАНСОВОМ ПОЛОЖЕНИИ </t>
  </si>
  <si>
    <t>Промежуточная сокращённая 
консолидированная финансовая отчётность (неаудированная)</t>
  </si>
  <si>
    <t>Реализация ценных бумаг</t>
  </si>
  <si>
    <t>ПРОМЕЖУТОЧНЫЙ СОКРАЩЁННЫЙ КОНСОЛИДИРОВАННЫЙ ОТЧЁТ О СОВОКУПНОМ ДОХОДЕ</t>
  </si>
  <si>
    <t>ПРОМЕЖУТОЧНЫЙ СОКРАЩЁННЫЙ КОНСОЛИДИРОВАННЫЙ ОТЧЁТ О ДВИЖЕНИИ ДЕНЕЖНЫХ СРЕДСТВ</t>
  </si>
  <si>
    <t>ПРОМЕЖУТОЧНЫЙ СОКРАЩЁННЫЙ  КОНСОЛИДИРОВАННЫЙ ОТЧЁТ ОБ ИЗМЕНЕНИЯХ В КАПИТАЛЕ</t>
  </si>
  <si>
    <t>Прочий совокупный убыток (неаудировано)</t>
  </si>
  <si>
    <t>Чистая прибыль за период (неаудировано)</t>
  </si>
  <si>
    <t>Итого совокупный доход (неаудировано)</t>
  </si>
  <si>
    <t>5, 10</t>
  </si>
  <si>
    <r>
      <t>Прочие оборотные</t>
    </r>
    <r>
      <rPr>
        <b/>
        <sz val="9"/>
        <color theme="1"/>
        <rFont val="Arial"/>
        <family val="2"/>
        <charset val="204"/>
      </rPr>
      <t xml:space="preserve"> </t>
    </r>
    <r>
      <rPr>
        <sz val="9"/>
        <color theme="1"/>
        <rFont val="Arial"/>
        <family val="2"/>
        <charset val="204"/>
      </rPr>
      <t>нефинансовые активы</t>
    </r>
  </si>
  <si>
    <r>
      <t>Прочие оборотные</t>
    </r>
    <r>
      <rPr>
        <b/>
        <sz val="9"/>
        <color theme="1"/>
        <rFont val="Arial"/>
        <family val="2"/>
        <charset val="204"/>
      </rPr>
      <t xml:space="preserve"> </t>
    </r>
    <r>
      <rPr>
        <sz val="9"/>
        <color theme="1"/>
        <rFont val="Arial"/>
        <family val="2"/>
        <charset val="204"/>
      </rPr>
      <t xml:space="preserve">финансовые активы </t>
    </r>
  </si>
  <si>
    <t>Финансовые активы, оцениваемые по амортизированной стоимости</t>
  </si>
  <si>
    <t>На 31 декабря 2019 года* (аудировано)</t>
  </si>
  <si>
    <t>Долгосрочные обязательства по договорам</t>
  </si>
  <si>
    <t>Краткосрочные обязательства по договорам</t>
  </si>
  <si>
    <r>
      <t>Итого капитал и обязательства</t>
    </r>
    <r>
      <rPr>
        <sz val="9"/>
        <color theme="1"/>
        <rFont val="Arial"/>
        <family val="2"/>
        <charset val="204"/>
      </rPr>
      <t xml:space="preserve"> </t>
    </r>
  </si>
  <si>
    <t xml:space="preserve">Сторнирование налогов и связанных с ними штрафов и пени </t>
  </si>
  <si>
    <t xml:space="preserve">Доля Группы в прибыли/(убытке)   ассоциированных организаций </t>
  </si>
  <si>
    <t>Чистые доходы/(расходы) от переоценки валютных статей</t>
  </si>
  <si>
    <t>(Расходы)/доходы от выбытия основных средств</t>
  </si>
  <si>
    <t>Доход от переоценки ранее принадлежавшей доли в ассоциированной компании</t>
  </si>
  <si>
    <t>Прибыль за отчётный период</t>
  </si>
  <si>
    <t>Прибыль, приходящаяся на:</t>
  </si>
  <si>
    <t>Базовая, в отношении чистой прибыли за период, в тенге</t>
  </si>
  <si>
    <t>Разводненная, в отношении чистой прибыли за период, в тенге</t>
  </si>
  <si>
    <t>2020 года(неаудировано)</t>
  </si>
  <si>
    <t>2020 года (неаудировано)</t>
  </si>
  <si>
    <t>2019 года (неаудировано)*</t>
  </si>
  <si>
    <t>Прочий совокупный (убыток)/доход</t>
  </si>
  <si>
    <t>Чистый прочий совокупный (убыток)/доход, подлежащий реклассификации в состав прибыли или убытка в последующих периодах</t>
  </si>
  <si>
    <t>Актуарные прибыль/(убыток) по планам с установленными выплатами, за вычетом подоходного налога</t>
  </si>
  <si>
    <t xml:space="preserve">Прочий совокупный доход/(убыток) за период, за вычетом подоходного налога </t>
  </si>
  <si>
    <t>Итого совокупный доход за период, за вычетом подоходного налога</t>
  </si>
  <si>
    <t>Прочий совокупный (убыток)/доход, подлежащий реклассификации в состав прибыли или убытка в последующих периодах (за вычетом налогов)</t>
  </si>
  <si>
    <t>Чистый прочий совокупный доход/(убыток), не подлежащий реклассификации в состав прибыли или убытка в последующих периодах</t>
  </si>
  <si>
    <t>Прочий совокупный доход/(убыток), не подлежащий реклассификации в состав прибыли или убытка в последующих периодах (за вычетом налогов)</t>
  </si>
  <si>
    <t>2019 год* (неаудировано)</t>
  </si>
  <si>
    <t xml:space="preserve">Износ основных средств и активов в форме права пользования </t>
  </si>
  <si>
    <t>Нереализованные (доходы)/убытки от курсовой разницы</t>
  </si>
  <si>
    <t>Возврат средств по депозитам</t>
  </si>
  <si>
    <t>Приобретение дочерней компании, за вычетом денежных средств</t>
  </si>
  <si>
    <t>Размещение денежных средств на счетах, ограниченных в использовании</t>
  </si>
  <si>
    <t>Возврат денежных средств с ограниченным правом использования</t>
  </si>
  <si>
    <t>Инвестиции в ассоциированные организации</t>
  </si>
  <si>
    <t>Приобретение финансовых активов, оцениваемых по амортизированной стоимости</t>
  </si>
  <si>
    <t>Дивиденды, выплаченные выплаченные акционерам материнской организации</t>
  </si>
  <si>
    <t>Дивиденды, выплаченные неконтролирующим долям участия</t>
  </si>
  <si>
    <t>Выплаты основной суммы обязательств по аренде</t>
  </si>
  <si>
    <t>Ожидаемые кредитные убытки на денежные средства и их эквиваленты</t>
  </si>
  <si>
    <t>Эффект от курсовой разницы на денежные средства и их эквиваленты</t>
  </si>
  <si>
    <r>
      <t xml:space="preserve">Дивиденды (неаудировано) </t>
    </r>
    <r>
      <rPr>
        <i/>
        <sz val="7.5"/>
        <color theme="1"/>
        <rFont val="Arial"/>
        <family val="2"/>
        <charset val="204"/>
      </rPr>
      <t>(Примечание 17)</t>
    </r>
  </si>
  <si>
    <r>
      <t xml:space="preserve">Прочие операции с собственниками </t>
    </r>
    <r>
      <rPr>
        <i/>
        <sz val="7"/>
        <color theme="1"/>
        <rFont val="Arial"/>
        <family val="2"/>
        <charset val="204"/>
      </rPr>
      <t>(Примечание 17)</t>
    </r>
  </si>
  <si>
    <r>
      <t>На 1 января 2020 года</t>
    </r>
    <r>
      <rPr>
        <b/>
        <sz val="7"/>
        <color theme="1"/>
        <rFont val="Arial"/>
        <family val="2"/>
        <charset val="204"/>
      </rPr>
      <t xml:space="preserve"> (аудировано)</t>
    </r>
  </si>
  <si>
    <t>Прочий совокупный доход (неаудировано)</t>
  </si>
  <si>
    <r>
      <t xml:space="preserve">Акционер-ный капитал </t>
    </r>
    <r>
      <rPr>
        <b/>
        <i/>
        <sz val="7"/>
        <color theme="1"/>
        <rFont val="Arial"/>
        <family val="2"/>
        <charset val="204"/>
      </rPr>
      <t>(Примечание 17)</t>
    </r>
  </si>
  <si>
    <r>
      <t xml:space="preserve">Собственные выкупленные акции </t>
    </r>
    <r>
      <rPr>
        <b/>
        <i/>
        <sz val="7"/>
        <color theme="1"/>
        <rFont val="Arial"/>
        <family val="2"/>
        <charset val="204"/>
      </rPr>
      <t>(Примечание 17)</t>
    </r>
  </si>
  <si>
    <r>
      <t xml:space="preserve">Резерв по пересчёту иностранной валюты </t>
    </r>
    <r>
      <rPr>
        <b/>
        <i/>
        <sz val="7"/>
        <color theme="1"/>
        <rFont val="Arial"/>
        <family val="2"/>
        <charset val="204"/>
      </rPr>
      <t>(Примечание 17)</t>
    </r>
  </si>
  <si>
    <r>
      <t xml:space="preserve">Прочие резервы </t>
    </r>
    <r>
      <rPr>
        <b/>
        <i/>
        <sz val="7"/>
        <color theme="1"/>
        <rFont val="Arial"/>
        <family val="2"/>
        <charset val="204"/>
      </rPr>
      <t>(Примечание 17)</t>
    </r>
  </si>
  <si>
    <t>Доход от переоценки ранее принадлежавшей доли в ассоциированной организации</t>
  </si>
  <si>
    <t>В тыс. тенге</t>
  </si>
  <si>
    <t>По состоянию на 30 сентября 2020 года</t>
  </si>
  <si>
    <t>На 30 сентября 2020 года (неаудировано)</t>
  </si>
  <si>
    <t>* Некоторые суммы, указанные в этом столбце, не соответствуют консолидированной финансовой отчётности за год, закончившийся 31 декабря 2019 года, поскольку они отражают внесенные корректировки, как подробно описано в Примечании 4,5.</t>
  </si>
  <si>
    <t>Главный бухгалтер</t>
  </si>
  <si>
    <t>Сулейманов Е.Э.</t>
  </si>
  <si>
    <t>За три и девять месяцев, закончившиеся 30 сентября 2020 года</t>
  </si>
  <si>
    <t>За три месяца, закончившиеся 30 сентября</t>
  </si>
  <si>
    <t>За девять месяцев, закончившиеся 30 сентября</t>
  </si>
  <si>
    <t>Компенсация за оказание универсальных услуг в сельской местности</t>
  </si>
  <si>
    <t>* Некоторые суммы, указанные в этом столбце, не соответствуют промежуточной сокращенной консолидированной финансовой отчётности за три и девять месяцев, закончившихся 30 сентября 2019 года, поскольку они отражают внесенные корректировки, как подробно описано в Примечании 4,5.</t>
  </si>
  <si>
    <t>7 19</t>
  </si>
  <si>
    <t>Приобретение ценных бумаг</t>
  </si>
  <si>
    <t>Поступления от погашения финансовых активов, учитываемых по амортизированной стоимости</t>
  </si>
  <si>
    <t>Поступления от погашения финансовых активов справедливой стоимости через прочий совокупный доход</t>
  </si>
  <si>
    <t>Некоторые суммы, указанные в этом столбце, не соответствуют промежуточной сокращенной консолидированной финансовой отчётности за девять месяцев, закончившихся 30 сентября 2019 года, поскольку они отражают внесенные корректировки, как подробно описано в Примечании 4,5.</t>
  </si>
  <si>
    <t>За девять месяцев, закончившиеся 30 сентября 2020 года</t>
  </si>
  <si>
    <t xml:space="preserve">За девять месяцев, закончившиеся 30 сентября
</t>
  </si>
  <si>
    <t>Денежные средства и их эквиваленты, на 30 сентября</t>
  </si>
  <si>
    <t>На 1 января 2019 года (аудировано)</t>
  </si>
  <si>
    <t xml:space="preserve">На 1 января 2019 года (пересчитано) * </t>
  </si>
  <si>
    <t>На 30 сентября 2019 года (неаудировано)</t>
  </si>
  <si>
    <t>На 30 сентября 2020 года (неаудировано)</t>
  </si>
  <si>
    <r>
      <t xml:space="preserve"> </t>
    </r>
    <r>
      <rPr>
        <b/>
        <sz val="7"/>
        <color theme="1"/>
        <rFont val="Times New Roman"/>
        <family val="1"/>
        <charset val="204"/>
      </rPr>
      <t>На 1 января 2020 года*</t>
    </r>
    <r>
      <rPr>
        <b/>
        <sz val="7"/>
        <color theme="1"/>
        <rFont val="Arial"/>
        <family val="2"/>
        <charset val="204"/>
      </rPr>
      <t xml:space="preserve"> (пересчитано)</t>
    </r>
  </si>
  <si>
    <t>Некоторые суммы, указанные здесь, не соответствуют промежуточной сокращенной консолидированной финансовой отчётности за девять месяцев, закончившихся 30 сентября 2019 года и консолидированной финансовой отчётности за год, закончившийся 31 декабря 2019 года, поскольку они отражают внесенные корректировки, как подробно описано в Примечании 4,5.</t>
  </si>
  <si>
    <r>
      <t>Изменение учётной политики</t>
    </r>
    <r>
      <rPr>
        <i/>
        <sz val="7"/>
        <color theme="1"/>
        <rFont val="Arial"/>
        <family val="2"/>
        <charset val="204"/>
      </rPr>
      <t xml:space="preserve"> (Примечание 4)</t>
    </r>
  </si>
  <si>
    <r>
      <t xml:space="preserve">Изменение учётной политики </t>
    </r>
    <r>
      <rPr>
        <i/>
        <sz val="7.5"/>
        <color theme="1"/>
        <rFont val="Arial"/>
        <family val="2"/>
        <charset val="204"/>
      </rPr>
      <t>(Примечание 4)</t>
    </r>
  </si>
  <si>
    <r>
      <t xml:space="preserve">Корректировки предварительной оценки </t>
    </r>
    <r>
      <rPr>
        <i/>
        <sz val="7"/>
        <color theme="1"/>
        <rFont val="Arial"/>
        <family val="2"/>
        <charset val="204"/>
      </rPr>
      <t>(Примечание 5)</t>
    </r>
  </si>
  <si>
    <t>Убыток от выбытия основных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</si>
</sst>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5" formatCode="_(* #,##0.00_);_(* \(#,##0.00\);_(* &quot;-&quot;_);_(@_)"/>
  </numFmts>
  <fonts count="29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 Bold"/>
    </font>
    <font>
      <b/>
      <sz val="12"/>
      <color theme="1"/>
      <name val="Times New Roman"/>
      <family val="1"/>
      <charset val="204"/>
    </font>
    <font>
      <i/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i/>
      <sz val="10"/>
      <color theme="1"/>
      <name val="Times New Roman"/>
      <family val="1"/>
      <charset val="204"/>
    </font>
    <font>
      <i/>
      <sz val="7"/>
      <color theme="1"/>
      <name val="Arial"/>
      <family val="2"/>
      <charset val="204"/>
    </font>
    <font>
      <b/>
      <sz val="7"/>
      <color theme="1"/>
      <name val="Arial"/>
      <family val="2"/>
      <charset val="204"/>
    </font>
    <font>
      <sz val="7"/>
      <color theme="1"/>
      <name val="Arial"/>
      <family val="2"/>
      <charset val="204"/>
    </font>
    <font>
      <sz val="7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7"/>
      <color theme="1"/>
      <name val="Times New Roman"/>
      <family val="1"/>
      <charset val="204"/>
    </font>
    <font>
      <sz val="7.5"/>
      <color rgb="FF000000"/>
      <name val="Arial"/>
      <family val="2"/>
      <charset val="204"/>
    </font>
    <font>
      <i/>
      <sz val="8.5"/>
      <color theme="1"/>
      <name val="Arial"/>
      <family val="2"/>
      <charset val="204"/>
    </font>
    <font>
      <b/>
      <sz val="8.5"/>
      <color theme="1"/>
      <name val="Arial"/>
      <family val="2"/>
      <charset val="204"/>
    </font>
    <font>
      <sz val="8.5"/>
      <color theme="1"/>
      <name val="Arial"/>
      <family val="2"/>
      <charset val="204"/>
    </font>
    <font>
      <b/>
      <sz val="8.5"/>
      <color theme="1"/>
      <name val="Times New Roman"/>
      <family val="1"/>
      <charset val="204"/>
    </font>
    <font>
      <sz val="8.5"/>
      <color rgb="FF000000"/>
      <name val="Arial"/>
      <family val="2"/>
      <charset val="204"/>
    </font>
    <font>
      <b/>
      <sz val="8.5"/>
      <color rgb="FF000000"/>
      <name val="Arial"/>
      <family val="2"/>
      <charset val="204"/>
    </font>
    <font>
      <i/>
      <sz val="8"/>
      <color theme="1"/>
      <name val="Times New Roman"/>
      <family val="1"/>
      <charset val="204"/>
    </font>
    <font>
      <i/>
      <sz val="6"/>
      <color theme="1"/>
      <name val="Arial"/>
      <family val="2"/>
      <charset val="204"/>
    </font>
    <font>
      <b/>
      <i/>
      <sz val="7"/>
      <color theme="1"/>
      <name val="Arial"/>
      <family val="2"/>
      <charset val="204"/>
    </font>
    <font>
      <sz val="7.5"/>
      <color theme="1"/>
      <name val="Arial"/>
      <family val="2"/>
      <charset val="204"/>
    </font>
    <font>
      <i/>
      <sz val="7.5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64" fontId="0" fillId="0" borderId="0" xfId="0" applyNumberFormat="1"/>
    <xf numFmtId="0" fontId="7" fillId="0" borderId="0" xfId="0" applyFont="1" applyAlignment="1">
      <alignment horizontal="left" vertical="center" wrapText="1"/>
    </xf>
    <xf numFmtId="0" fontId="0" fillId="0" borderId="0" xfId="0" applyAlignment="1"/>
    <xf numFmtId="0" fontId="4" fillId="0" borderId="0" xfId="0" applyFont="1" applyAlignment="1">
      <alignment vertical="center"/>
    </xf>
    <xf numFmtId="0" fontId="2" fillId="0" borderId="0" xfId="0" applyFont="1"/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1" xfId="0" applyBorder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3" fontId="6" fillId="0" borderId="0" xfId="0" applyNumberFormat="1" applyFont="1" applyAlignment="1">
      <alignment horizontal="right" vertical="center" wrapText="1"/>
    </xf>
    <xf numFmtId="3" fontId="7" fillId="0" borderId="0" xfId="0" applyNumberFormat="1" applyFont="1" applyAlignment="1">
      <alignment horizontal="right" vertical="center" wrapText="1"/>
    </xf>
    <xf numFmtId="3" fontId="6" fillId="0" borderId="2" xfId="0" applyNumberFormat="1" applyFont="1" applyBorder="1" applyAlignment="1">
      <alignment horizontal="right" vertical="center" wrapText="1"/>
    </xf>
    <xf numFmtId="3" fontId="7" fillId="0" borderId="2" xfId="0" applyNumberFormat="1" applyFont="1" applyBorder="1" applyAlignment="1">
      <alignment horizontal="right" vertical="center" wrapText="1"/>
    </xf>
    <xf numFmtId="164" fontId="6" fillId="0" borderId="0" xfId="0" applyNumberFormat="1" applyFont="1" applyAlignment="1">
      <alignment horizontal="left" vertical="center" wrapText="1"/>
    </xf>
    <xf numFmtId="164" fontId="7" fillId="0" borderId="0" xfId="0" applyNumberFormat="1" applyFont="1" applyAlignment="1">
      <alignment horizontal="left" vertical="center" wrapText="1"/>
    </xf>
    <xf numFmtId="164" fontId="17" fillId="0" borderId="0" xfId="0" applyNumberFormat="1" applyFont="1" applyAlignment="1">
      <alignment horizontal="left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164" fontId="6" fillId="0" borderId="3" xfId="0" applyNumberFormat="1" applyFont="1" applyBorder="1" applyAlignment="1">
      <alignment horizontal="left" vertical="center" wrapText="1"/>
    </xf>
    <xf numFmtId="164" fontId="7" fillId="0" borderId="3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left" vertical="center" wrapText="1"/>
    </xf>
    <xf numFmtId="164" fontId="6" fillId="0" borderId="2" xfId="0" applyNumberFormat="1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1" fillId="0" borderId="1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right" vertical="center" wrapText="1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1" xfId="0" applyFont="1" applyBorder="1" applyAlignment="1">
      <alignment vertical="center" wrapText="1"/>
    </xf>
    <xf numFmtId="164" fontId="19" fillId="0" borderId="0" xfId="0" applyNumberFormat="1" applyFont="1" applyAlignment="1">
      <alignment horizontal="left" vertical="center" wrapText="1"/>
    </xf>
    <xf numFmtId="164" fontId="20" fillId="0" borderId="0" xfId="0" applyNumberFormat="1" applyFont="1" applyAlignment="1">
      <alignment horizontal="left" vertical="center" wrapText="1"/>
    </xf>
    <xf numFmtId="164" fontId="19" fillId="0" borderId="1" xfId="0" applyNumberFormat="1" applyFont="1" applyBorder="1" applyAlignment="1">
      <alignment horizontal="left" vertical="center" wrapText="1"/>
    </xf>
    <xf numFmtId="164" fontId="20" fillId="0" borderId="1" xfId="0" applyNumberFormat="1" applyFont="1" applyBorder="1" applyAlignment="1">
      <alignment horizontal="left" vertical="center" wrapText="1"/>
    </xf>
    <xf numFmtId="164" fontId="23" fillId="0" borderId="0" xfId="0" applyNumberFormat="1" applyFont="1" applyAlignment="1">
      <alignment horizontal="left" vertical="center" wrapText="1"/>
    </xf>
    <xf numFmtId="164" fontId="19" fillId="0" borderId="3" xfId="0" applyNumberFormat="1" applyFont="1" applyBorder="1" applyAlignment="1">
      <alignment horizontal="left" vertical="center" wrapText="1"/>
    </xf>
    <xf numFmtId="164" fontId="20" fillId="0" borderId="3" xfId="0" applyNumberFormat="1" applyFont="1" applyBorder="1" applyAlignment="1">
      <alignment horizontal="left" vertical="center" wrapText="1"/>
    </xf>
    <xf numFmtId="164" fontId="19" fillId="0" borderId="0" xfId="0" applyNumberFormat="1" applyFont="1" applyAlignment="1">
      <alignment horizontal="right" vertical="center" wrapText="1"/>
    </xf>
    <xf numFmtId="164" fontId="20" fillId="0" borderId="0" xfId="0" applyNumberFormat="1" applyFont="1" applyAlignment="1">
      <alignment horizontal="right" vertical="center" wrapText="1"/>
    </xf>
    <xf numFmtId="165" fontId="19" fillId="0" borderId="1" xfId="0" applyNumberFormat="1" applyFont="1" applyBorder="1" applyAlignment="1">
      <alignment horizontal="right" vertical="center" wrapText="1"/>
    </xf>
    <xf numFmtId="165" fontId="20" fillId="0" borderId="1" xfId="0" applyNumberFormat="1" applyFont="1" applyBorder="1" applyAlignment="1">
      <alignment horizontal="right" vertical="center" wrapText="1"/>
    </xf>
    <xf numFmtId="165" fontId="19" fillId="0" borderId="3" xfId="0" applyNumberFormat="1" applyFont="1" applyBorder="1" applyAlignment="1">
      <alignment horizontal="right" vertical="center" wrapText="1"/>
    </xf>
    <xf numFmtId="165" fontId="20" fillId="0" borderId="3" xfId="0" applyNumberFormat="1" applyFont="1" applyBorder="1" applyAlignment="1">
      <alignment horizontal="right" vertical="center" wrapText="1"/>
    </xf>
    <xf numFmtId="0" fontId="22" fillId="0" borderId="0" xfId="0" applyFont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center" vertical="center" wrapText="1"/>
    </xf>
    <xf numFmtId="164" fontId="19" fillId="0" borderId="4" xfId="0" applyNumberFormat="1" applyFont="1" applyBorder="1" applyAlignment="1">
      <alignment horizontal="left" vertical="center" wrapText="1"/>
    </xf>
    <xf numFmtId="164" fontId="20" fillId="0" borderId="4" xfId="0" applyNumberFormat="1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164" fontId="19" fillId="0" borderId="1" xfId="0" applyNumberFormat="1" applyFont="1" applyBorder="1" applyAlignment="1">
      <alignment vertical="center" wrapText="1"/>
    </xf>
    <xf numFmtId="164" fontId="20" fillId="0" borderId="1" xfId="0" applyNumberFormat="1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164" fontId="19" fillId="0" borderId="0" xfId="0" applyNumberFormat="1" applyFont="1" applyAlignment="1">
      <alignment vertical="center" wrapText="1"/>
    </xf>
    <xf numFmtId="164" fontId="20" fillId="0" borderId="0" xfId="0" applyNumberFormat="1" applyFont="1" applyAlignment="1">
      <alignment vertical="center" wrapText="1"/>
    </xf>
    <xf numFmtId="0" fontId="5" fillId="0" borderId="1" xfId="0" applyFont="1" applyBorder="1" applyAlignment="1">
      <alignment horizontal="left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 wrapText="1"/>
    </xf>
    <xf numFmtId="164" fontId="9" fillId="0" borderId="0" xfId="0" applyNumberFormat="1" applyFont="1" applyAlignment="1">
      <alignment horizontal="left" vertical="center" wrapText="1"/>
    </xf>
    <xf numFmtId="164" fontId="8" fillId="0" borderId="0" xfId="0" applyNumberFormat="1" applyFont="1" applyAlignment="1">
      <alignment horizontal="left" vertical="center" wrapText="1"/>
    </xf>
    <xf numFmtId="164" fontId="9" fillId="0" borderId="2" xfId="0" applyNumberFormat="1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left" vertical="center" wrapText="1"/>
    </xf>
    <xf numFmtId="164" fontId="9" fillId="0" borderId="4" xfId="0" applyNumberFormat="1" applyFont="1" applyBorder="1" applyAlignment="1">
      <alignment horizontal="left" vertical="center" wrapText="1"/>
    </xf>
    <xf numFmtId="164" fontId="8" fillId="0" borderId="4" xfId="0" applyNumberFormat="1" applyFont="1" applyBorder="1" applyAlignment="1">
      <alignment horizontal="left" vertical="center" wrapText="1"/>
    </xf>
    <xf numFmtId="164" fontId="9" fillId="0" borderId="3" xfId="0" applyNumberFormat="1" applyFont="1" applyBorder="1" applyAlignment="1">
      <alignment horizontal="left" vertical="center" wrapText="1"/>
    </xf>
    <xf numFmtId="164" fontId="8" fillId="0" borderId="3" xfId="0" applyNumberFormat="1" applyFont="1" applyBorder="1" applyAlignment="1">
      <alignment horizontal="left" vertical="center" wrapText="1"/>
    </xf>
    <xf numFmtId="164" fontId="9" fillId="0" borderId="0" xfId="0" applyNumberFormat="1" applyFont="1" applyAlignment="1">
      <alignment vertical="center" wrapText="1"/>
    </xf>
    <xf numFmtId="164" fontId="8" fillId="0" borderId="0" xfId="0" applyNumberFormat="1" applyFont="1" applyAlignment="1">
      <alignment vertical="center" wrapText="1"/>
    </xf>
    <xf numFmtId="164" fontId="9" fillId="0" borderId="1" xfId="0" applyNumberFormat="1" applyFont="1" applyBorder="1" applyAlignment="1">
      <alignment vertical="center" wrapText="1"/>
    </xf>
    <xf numFmtId="164" fontId="8" fillId="0" borderId="1" xfId="0" applyNumberFormat="1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164" fontId="14" fillId="0" borderId="1" xfId="0" applyNumberFormat="1" applyFont="1" applyBorder="1" applyAlignment="1">
      <alignment horizontal="left" vertical="center" wrapText="1"/>
    </xf>
    <xf numFmtId="164" fontId="14" fillId="0" borderId="0" xfId="0" applyNumberFormat="1" applyFont="1" applyAlignment="1">
      <alignment horizontal="left" vertical="center" wrapText="1"/>
    </xf>
    <xf numFmtId="164" fontId="14" fillId="0" borderId="5" xfId="0" applyNumberFormat="1" applyFont="1" applyBorder="1" applyAlignment="1">
      <alignment horizontal="left" vertical="center" wrapText="1"/>
    </xf>
    <xf numFmtId="164" fontId="15" fillId="0" borderId="0" xfId="0" applyNumberFormat="1" applyFont="1" applyAlignment="1">
      <alignment horizontal="left" vertical="center" wrapText="1"/>
    </xf>
    <xf numFmtId="164" fontId="15" fillId="0" borderId="1" xfId="0" applyNumberFormat="1" applyFont="1" applyBorder="1" applyAlignment="1">
      <alignment horizontal="left" vertical="center" wrapText="1"/>
    </xf>
    <xf numFmtId="164" fontId="15" fillId="0" borderId="3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 wrapText="1"/>
    </xf>
    <xf numFmtId="0" fontId="25" fillId="0" borderId="1" xfId="0" applyFont="1" applyBorder="1" applyAlignment="1">
      <alignment wrapText="1"/>
    </xf>
    <xf numFmtId="0" fontId="1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164" fontId="14" fillId="0" borderId="0" xfId="0" applyNumberFormat="1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justify" vertical="center"/>
    </xf>
    <xf numFmtId="0" fontId="10" fillId="0" borderId="2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19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left" wrapText="1"/>
    </xf>
    <xf numFmtId="0" fontId="12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9"/>
  <sheetViews>
    <sheetView tabSelected="1" zoomScaleNormal="100" workbookViewId="0"/>
  </sheetViews>
  <sheetFormatPr defaultRowHeight="15"/>
  <cols>
    <col min="1" max="1" width="65.140625" customWidth="1"/>
    <col min="2" max="2" width="9.28515625" customWidth="1"/>
    <col min="3" max="4" width="15.7109375" customWidth="1"/>
  </cols>
  <sheetData>
    <row r="1" spans="1:4" ht="42" customHeight="1">
      <c r="A1" s="18" t="s">
        <v>1</v>
      </c>
      <c r="B1" s="147" t="s">
        <v>115</v>
      </c>
      <c r="C1" s="147"/>
      <c r="D1" s="147"/>
    </row>
    <row r="2" spans="1:4">
      <c r="A2" s="1"/>
      <c r="B2" s="2"/>
    </row>
    <row r="3" spans="1:4" ht="30.75" customHeight="1">
      <c r="A3" s="148" t="s">
        <v>114</v>
      </c>
      <c r="B3" s="148"/>
      <c r="C3" s="148"/>
      <c r="D3" s="148"/>
    </row>
    <row r="4" spans="1:4" ht="15.75">
      <c r="A4" s="3"/>
    </row>
    <row r="5" spans="1:4">
      <c r="A5" s="1" t="s">
        <v>175</v>
      </c>
    </row>
    <row r="7" spans="1:4">
      <c r="A7" s="44"/>
      <c r="B7" s="46"/>
      <c r="C7" s="35"/>
      <c r="D7" s="36"/>
    </row>
    <row r="8" spans="1:4" ht="46.5" customHeight="1" thickBot="1">
      <c r="A8" s="143" t="s">
        <v>174</v>
      </c>
      <c r="B8" s="144" t="s">
        <v>2</v>
      </c>
      <c r="C8" s="48" t="s">
        <v>176</v>
      </c>
      <c r="D8" s="47" t="s">
        <v>127</v>
      </c>
    </row>
    <row r="9" spans="1:4">
      <c r="A9" s="30" t="s">
        <v>0</v>
      </c>
      <c r="B9" s="28"/>
      <c r="C9" s="30"/>
      <c r="D9" s="38"/>
    </row>
    <row r="10" spans="1:4">
      <c r="A10" s="30" t="s">
        <v>3</v>
      </c>
      <c r="B10" s="28"/>
      <c r="C10" s="30"/>
      <c r="D10" s="38"/>
    </row>
    <row r="11" spans="1:4">
      <c r="A11" s="30" t="s">
        <v>4</v>
      </c>
      <c r="B11" s="34"/>
      <c r="C11" s="30"/>
      <c r="D11" s="15"/>
    </row>
    <row r="12" spans="1:4">
      <c r="A12" s="15" t="s">
        <v>5</v>
      </c>
      <c r="B12" s="25">
        <v>7</v>
      </c>
      <c r="C12" s="49">
        <v>423596276</v>
      </c>
      <c r="D12" s="50">
        <v>438122294</v>
      </c>
    </row>
    <row r="13" spans="1:4">
      <c r="A13" s="15" t="s">
        <v>6</v>
      </c>
      <c r="B13" s="25">
        <v>19</v>
      </c>
      <c r="C13" s="49">
        <v>82755842</v>
      </c>
      <c r="D13" s="50">
        <v>92097436</v>
      </c>
    </row>
    <row r="14" spans="1:4">
      <c r="A14" s="15" t="s">
        <v>7</v>
      </c>
      <c r="B14" s="25">
        <v>8</v>
      </c>
      <c r="C14" s="49">
        <v>214695581</v>
      </c>
      <c r="D14" s="50">
        <v>231114114</v>
      </c>
    </row>
    <row r="15" spans="1:4">
      <c r="A15" s="15" t="s">
        <v>8</v>
      </c>
      <c r="B15" s="25" t="s">
        <v>123</v>
      </c>
      <c r="C15" s="49">
        <v>154492495</v>
      </c>
      <c r="D15" s="50">
        <v>154492495</v>
      </c>
    </row>
    <row r="16" spans="1:4">
      <c r="A16" s="15" t="s">
        <v>9</v>
      </c>
      <c r="B16" s="25">
        <v>7</v>
      </c>
      <c r="C16" s="49">
        <v>24885138</v>
      </c>
      <c r="D16" s="50">
        <v>8998288</v>
      </c>
    </row>
    <row r="17" spans="1:4">
      <c r="A17" s="15" t="s">
        <v>10</v>
      </c>
      <c r="B17" s="25">
        <v>9</v>
      </c>
      <c r="C17" s="49">
        <v>2598441</v>
      </c>
      <c r="D17" s="50">
        <v>2218889</v>
      </c>
    </row>
    <row r="18" spans="1:4">
      <c r="A18" s="15" t="s">
        <v>11</v>
      </c>
      <c r="B18" s="25"/>
      <c r="C18" s="49">
        <v>1910561</v>
      </c>
      <c r="D18" s="50">
        <v>1818401</v>
      </c>
    </row>
    <row r="19" spans="1:4">
      <c r="A19" s="15" t="s">
        <v>12</v>
      </c>
      <c r="B19" s="25"/>
      <c r="C19" s="49">
        <v>1116021</v>
      </c>
      <c r="D19" s="50">
        <v>977279</v>
      </c>
    </row>
    <row r="20" spans="1:4">
      <c r="A20" s="15" t="s">
        <v>13</v>
      </c>
      <c r="B20" s="25"/>
      <c r="C20" s="49">
        <v>409902</v>
      </c>
      <c r="D20" s="50">
        <v>574012</v>
      </c>
    </row>
    <row r="21" spans="1:4">
      <c r="A21" s="15" t="s">
        <v>14</v>
      </c>
      <c r="B21" s="26"/>
      <c r="C21" s="49">
        <v>2012397</v>
      </c>
      <c r="D21" s="50">
        <v>2798316</v>
      </c>
    </row>
    <row r="22" spans="1:4" ht="15.75" thickBot="1">
      <c r="A22" s="15" t="s">
        <v>15</v>
      </c>
      <c r="B22" s="25">
        <v>11</v>
      </c>
      <c r="C22" s="49">
        <v>4812427</v>
      </c>
      <c r="D22" s="50">
        <v>4170159</v>
      </c>
    </row>
    <row r="23" spans="1:4" ht="15.75" thickBot="1">
      <c r="A23" s="29" t="s">
        <v>16</v>
      </c>
      <c r="B23" s="39"/>
      <c r="C23" s="51">
        <f>SUM(C12:C22)</f>
        <v>913285081</v>
      </c>
      <c r="D23" s="52">
        <f>SUM(D12:D22)</f>
        <v>937381683</v>
      </c>
    </row>
    <row r="24" spans="1:4">
      <c r="A24" s="40" t="s">
        <v>0</v>
      </c>
      <c r="B24" s="39"/>
      <c r="C24" s="29"/>
      <c r="D24" s="40"/>
    </row>
    <row r="25" spans="1:4">
      <c r="A25" s="30" t="s">
        <v>17</v>
      </c>
      <c r="B25" s="28"/>
      <c r="C25" s="30"/>
      <c r="D25" s="15"/>
    </row>
    <row r="26" spans="1:4">
      <c r="A26" s="15" t="s">
        <v>18</v>
      </c>
      <c r="B26" s="25"/>
      <c r="C26" s="8">
        <v>14274382</v>
      </c>
      <c r="D26" s="7">
        <v>10565074</v>
      </c>
    </row>
    <row r="27" spans="1:4">
      <c r="A27" s="15" t="s">
        <v>19</v>
      </c>
      <c r="B27" s="25">
        <v>12</v>
      </c>
      <c r="C27" s="53">
        <v>40726161</v>
      </c>
      <c r="D27" s="54">
        <v>37255772</v>
      </c>
    </row>
    <row r="28" spans="1:4">
      <c r="A28" s="15" t="s">
        <v>20</v>
      </c>
      <c r="B28" s="25"/>
      <c r="C28" s="53">
        <v>5503484</v>
      </c>
      <c r="D28" s="54">
        <v>5696515</v>
      </c>
    </row>
    <row r="29" spans="1:4">
      <c r="A29" s="15" t="s">
        <v>21</v>
      </c>
      <c r="B29" s="25"/>
      <c r="C29" s="53">
        <v>30364</v>
      </c>
      <c r="D29" s="54">
        <v>4237313</v>
      </c>
    </row>
    <row r="30" spans="1:4">
      <c r="A30" s="15" t="s">
        <v>12</v>
      </c>
      <c r="B30" s="25"/>
      <c r="C30" s="53">
        <v>508451</v>
      </c>
      <c r="D30" s="54">
        <v>457366</v>
      </c>
    </row>
    <row r="31" spans="1:4">
      <c r="A31" s="15" t="s">
        <v>13</v>
      </c>
      <c r="B31" s="25"/>
      <c r="C31" s="53">
        <v>864998</v>
      </c>
      <c r="D31" s="54">
        <v>859495</v>
      </c>
    </row>
    <row r="32" spans="1:4">
      <c r="A32" s="15" t="s">
        <v>124</v>
      </c>
      <c r="B32" s="25"/>
      <c r="C32" s="53">
        <v>4386907</v>
      </c>
      <c r="D32" s="54">
        <v>6072482</v>
      </c>
    </row>
    <row r="33" spans="1:4">
      <c r="A33" s="15" t="s">
        <v>125</v>
      </c>
      <c r="B33" s="25">
        <v>13</v>
      </c>
      <c r="C33" s="53">
        <v>4404666</v>
      </c>
      <c r="D33" s="54">
        <v>5227326</v>
      </c>
    </row>
    <row r="34" spans="1:4" ht="24">
      <c r="A34" s="15" t="s">
        <v>22</v>
      </c>
      <c r="B34" s="25">
        <v>14</v>
      </c>
      <c r="C34" s="53">
        <v>0</v>
      </c>
      <c r="D34" s="54">
        <v>4964633</v>
      </c>
    </row>
    <row r="35" spans="1:4">
      <c r="A35" s="15" t="s">
        <v>126</v>
      </c>
      <c r="B35" s="25">
        <v>15</v>
      </c>
      <c r="C35" s="53">
        <v>18456640</v>
      </c>
      <c r="D35" s="55">
        <v>0</v>
      </c>
    </row>
    <row r="36" spans="1:4" ht="15.75" thickBot="1">
      <c r="A36" s="9" t="s">
        <v>23</v>
      </c>
      <c r="B36" s="27">
        <v>16</v>
      </c>
      <c r="C36" s="56">
        <v>120854212</v>
      </c>
      <c r="D36" s="57">
        <v>71321822</v>
      </c>
    </row>
    <row r="37" spans="1:4">
      <c r="A37" s="30"/>
      <c r="B37" s="41"/>
      <c r="C37" s="53">
        <f>SUM(C26:C36)</f>
        <v>210010265</v>
      </c>
      <c r="D37" s="54">
        <f>SUM(D26:D36)</f>
        <v>146657798</v>
      </c>
    </row>
    <row r="38" spans="1:4">
      <c r="A38" s="30" t="s">
        <v>0</v>
      </c>
      <c r="B38" s="41"/>
      <c r="C38" s="30"/>
      <c r="D38" s="15"/>
    </row>
    <row r="39" spans="1:4" ht="15.75" thickBot="1">
      <c r="A39" s="9" t="s">
        <v>24</v>
      </c>
      <c r="B39" s="27">
        <v>28</v>
      </c>
      <c r="C39" s="56">
        <v>1963311</v>
      </c>
      <c r="D39" s="57">
        <v>1878033</v>
      </c>
    </row>
    <row r="40" spans="1:4" ht="15.75" thickBot="1">
      <c r="A40" s="13" t="s">
        <v>25</v>
      </c>
      <c r="B40" s="42"/>
      <c r="C40" s="56">
        <f>C37+C39</f>
        <v>211973576</v>
      </c>
      <c r="D40" s="57">
        <f>D37+D39</f>
        <v>148535831</v>
      </c>
    </row>
    <row r="41" spans="1:4" ht="15.75" thickBot="1">
      <c r="A41" s="10" t="s">
        <v>26</v>
      </c>
      <c r="B41" s="43"/>
      <c r="C41" s="58">
        <f>C23+C40</f>
        <v>1125258657</v>
      </c>
      <c r="D41" s="59">
        <f>D23+D40</f>
        <v>1085917514</v>
      </c>
    </row>
    <row r="42" spans="1:4" ht="15.75" thickTop="1"/>
    <row r="43" spans="1:4">
      <c r="A43" s="30" t="s">
        <v>0</v>
      </c>
      <c r="B43" s="28"/>
      <c r="C43" s="30"/>
      <c r="D43" s="15"/>
    </row>
    <row r="44" spans="1:4">
      <c r="A44" s="30" t="s">
        <v>27</v>
      </c>
      <c r="B44" s="28"/>
      <c r="C44" s="30"/>
      <c r="D44" s="15"/>
    </row>
    <row r="45" spans="1:4">
      <c r="A45" s="15" t="s">
        <v>28</v>
      </c>
      <c r="B45" s="25">
        <v>17</v>
      </c>
      <c r="C45" s="53">
        <v>12136529</v>
      </c>
      <c r="D45" s="54">
        <v>12136529</v>
      </c>
    </row>
    <row r="46" spans="1:4">
      <c r="A46" s="15" t="s">
        <v>29</v>
      </c>
      <c r="B46" s="25">
        <v>17</v>
      </c>
      <c r="C46" s="53">
        <v>-7065614</v>
      </c>
      <c r="D46" s="54">
        <v>-7065614</v>
      </c>
    </row>
    <row r="47" spans="1:4">
      <c r="A47" s="15" t="s">
        <v>30</v>
      </c>
      <c r="B47" s="25">
        <v>17</v>
      </c>
      <c r="C47" s="53">
        <v>-12831</v>
      </c>
      <c r="D47" s="54">
        <v>-3292</v>
      </c>
    </row>
    <row r="48" spans="1:4">
      <c r="A48" s="15" t="s">
        <v>31</v>
      </c>
      <c r="B48" s="25">
        <v>17</v>
      </c>
      <c r="C48" s="53">
        <v>1820479</v>
      </c>
      <c r="D48" s="54">
        <v>1820479</v>
      </c>
    </row>
    <row r="49" spans="1:4" ht="15.75" thickBot="1">
      <c r="A49" s="9" t="s">
        <v>32</v>
      </c>
      <c r="B49" s="27"/>
      <c r="C49" s="56">
        <v>472881659</v>
      </c>
      <c r="D49" s="57">
        <v>420370835</v>
      </c>
    </row>
    <row r="50" spans="1:4">
      <c r="A50" s="15"/>
      <c r="B50" s="41"/>
      <c r="C50" s="53">
        <f>SUM(C45:C49)</f>
        <v>479760222</v>
      </c>
      <c r="D50" s="54">
        <f>SUM(D45:D49)</f>
        <v>427258937</v>
      </c>
    </row>
    <row r="51" spans="1:4">
      <c r="A51" s="15" t="s">
        <v>0</v>
      </c>
      <c r="B51" s="41"/>
      <c r="C51" s="30"/>
      <c r="D51" s="15"/>
    </row>
    <row r="52" spans="1:4" ht="15.75" thickBot="1">
      <c r="A52" s="9" t="s">
        <v>33</v>
      </c>
      <c r="B52" s="42"/>
      <c r="C52" s="56">
        <v>35639372</v>
      </c>
      <c r="D52" s="57">
        <v>35442582</v>
      </c>
    </row>
    <row r="53" spans="1:4" ht="15.75" thickBot="1">
      <c r="A53" s="13" t="s">
        <v>34</v>
      </c>
      <c r="B53" s="42"/>
      <c r="C53" s="56">
        <f>C50+C52</f>
        <v>515399594</v>
      </c>
      <c r="D53" s="57">
        <f>D50+D52</f>
        <v>462701519</v>
      </c>
    </row>
    <row r="54" spans="1:4">
      <c r="A54" s="30" t="s">
        <v>0</v>
      </c>
      <c r="B54" s="28"/>
      <c r="C54" s="30"/>
      <c r="D54" s="15"/>
    </row>
    <row r="55" spans="1:4">
      <c r="A55" s="30" t="s">
        <v>35</v>
      </c>
      <c r="B55" s="28"/>
      <c r="C55" s="30"/>
      <c r="D55" s="15"/>
    </row>
    <row r="56" spans="1:4">
      <c r="A56" s="15" t="s">
        <v>36</v>
      </c>
      <c r="B56" s="25">
        <v>18</v>
      </c>
      <c r="C56" s="53">
        <v>346147062</v>
      </c>
      <c r="D56" s="54">
        <v>339138061</v>
      </c>
    </row>
    <row r="57" spans="1:4">
      <c r="A57" s="15" t="s">
        <v>37</v>
      </c>
      <c r="B57" s="25">
        <v>19</v>
      </c>
      <c r="C57" s="53">
        <v>45522897</v>
      </c>
      <c r="D57" s="54">
        <v>57781449</v>
      </c>
    </row>
    <row r="58" spans="1:4">
      <c r="A58" s="15" t="s">
        <v>38</v>
      </c>
      <c r="B58" s="25">
        <v>20</v>
      </c>
      <c r="C58" s="53">
        <v>1074</v>
      </c>
      <c r="D58" s="54">
        <v>1862608</v>
      </c>
    </row>
    <row r="59" spans="1:4">
      <c r="A59" s="38" t="s">
        <v>39</v>
      </c>
      <c r="B59" s="25"/>
      <c r="C59" s="53">
        <v>37536966</v>
      </c>
      <c r="D59" s="54">
        <v>43608409</v>
      </c>
    </row>
    <row r="60" spans="1:4">
      <c r="A60" s="15" t="s">
        <v>40</v>
      </c>
      <c r="B60" s="25"/>
      <c r="C60" s="53">
        <v>16482654</v>
      </c>
      <c r="D60" s="54">
        <v>16315828</v>
      </c>
    </row>
    <row r="61" spans="1:4">
      <c r="A61" s="15" t="s">
        <v>41</v>
      </c>
      <c r="B61" s="25">
        <v>17</v>
      </c>
      <c r="C61" s="53">
        <v>814868</v>
      </c>
      <c r="D61" s="54">
        <v>814868</v>
      </c>
    </row>
    <row r="62" spans="1:4">
      <c r="A62" s="15" t="s">
        <v>128</v>
      </c>
      <c r="B62" s="25">
        <v>21</v>
      </c>
      <c r="C62" s="53">
        <v>6275967</v>
      </c>
      <c r="D62" s="54">
        <v>6878309</v>
      </c>
    </row>
    <row r="63" spans="1:4" ht="15.75" thickBot="1">
      <c r="A63" s="15" t="s">
        <v>42</v>
      </c>
      <c r="B63" s="25"/>
      <c r="C63" s="53">
        <v>7445334</v>
      </c>
      <c r="D63" s="54">
        <v>6875583</v>
      </c>
    </row>
    <row r="64" spans="1:4" ht="15.75" thickBot="1">
      <c r="A64" s="29" t="s">
        <v>43</v>
      </c>
      <c r="B64" s="39"/>
      <c r="C64" s="63">
        <f>SUM(C56:C63)</f>
        <v>460226822</v>
      </c>
      <c r="D64" s="62">
        <f>SUM(D56:D63)</f>
        <v>473275115</v>
      </c>
    </row>
    <row r="65" spans="1:4">
      <c r="A65" s="40" t="s">
        <v>0</v>
      </c>
      <c r="B65" s="39"/>
      <c r="C65" s="29"/>
      <c r="D65" s="40"/>
    </row>
    <row r="66" spans="1:4">
      <c r="A66" s="30" t="s">
        <v>44</v>
      </c>
      <c r="B66" s="28"/>
      <c r="C66" s="30"/>
      <c r="D66" s="15"/>
    </row>
    <row r="67" spans="1:4">
      <c r="A67" s="38" t="s">
        <v>45</v>
      </c>
      <c r="B67" s="25">
        <v>18</v>
      </c>
      <c r="C67" s="53">
        <v>46312468</v>
      </c>
      <c r="D67" s="54">
        <v>28477663</v>
      </c>
    </row>
    <row r="68" spans="1:4">
      <c r="A68" s="38" t="s">
        <v>46</v>
      </c>
      <c r="B68" s="25">
        <v>19</v>
      </c>
      <c r="C68" s="53">
        <v>16962259</v>
      </c>
      <c r="D68" s="54">
        <v>15435140</v>
      </c>
    </row>
    <row r="69" spans="1:4">
      <c r="A69" s="38" t="s">
        <v>47</v>
      </c>
      <c r="B69" s="25">
        <v>20</v>
      </c>
      <c r="C69" s="53">
        <v>17211683</v>
      </c>
      <c r="D69" s="54">
        <v>22239053</v>
      </c>
    </row>
    <row r="70" spans="1:4">
      <c r="A70" s="38" t="s">
        <v>48</v>
      </c>
      <c r="B70" s="25"/>
      <c r="C70" s="53">
        <v>1282156</v>
      </c>
      <c r="D70" s="54">
        <v>1147812</v>
      </c>
    </row>
    <row r="71" spans="1:4">
      <c r="A71" s="38" t="s">
        <v>49</v>
      </c>
      <c r="B71" s="25"/>
      <c r="C71" s="53">
        <v>33114584</v>
      </c>
      <c r="D71" s="54">
        <v>58632660</v>
      </c>
    </row>
    <row r="72" spans="1:4">
      <c r="A72" s="38" t="s">
        <v>50</v>
      </c>
      <c r="B72" s="25"/>
      <c r="C72" s="53">
        <v>11291912</v>
      </c>
      <c r="D72" s="54">
        <v>1345601</v>
      </c>
    </row>
    <row r="73" spans="1:4">
      <c r="A73" s="38" t="s">
        <v>129</v>
      </c>
      <c r="B73" s="25">
        <v>21</v>
      </c>
      <c r="C73" s="53">
        <v>17253661</v>
      </c>
      <c r="D73" s="54">
        <v>18971934</v>
      </c>
    </row>
    <row r="74" spans="1:4" ht="15.75" thickBot="1">
      <c r="A74" s="60" t="s">
        <v>51</v>
      </c>
      <c r="B74" s="27">
        <v>22</v>
      </c>
      <c r="C74" s="56">
        <v>5548282</v>
      </c>
      <c r="D74" s="57">
        <v>3247984</v>
      </c>
    </row>
    <row r="75" spans="1:4">
      <c r="A75" s="15"/>
      <c r="B75" s="41"/>
      <c r="C75" s="53">
        <f>SUM(C67:C74)</f>
        <v>148977005</v>
      </c>
      <c r="D75" s="54">
        <f>SUM(D67:D74)</f>
        <v>149497847</v>
      </c>
    </row>
    <row r="76" spans="1:4">
      <c r="A76" s="15"/>
      <c r="B76" s="25"/>
      <c r="C76" s="30"/>
      <c r="D76" s="15"/>
    </row>
    <row r="77" spans="1:4" ht="24.75" thickBot="1">
      <c r="A77" s="9" t="s">
        <v>52</v>
      </c>
      <c r="B77" s="27">
        <v>28</v>
      </c>
      <c r="C77" s="56">
        <v>655236</v>
      </c>
      <c r="D77" s="57">
        <v>443033</v>
      </c>
    </row>
    <row r="78" spans="1:4" ht="15.75" thickBot="1">
      <c r="A78" s="13" t="s">
        <v>53</v>
      </c>
      <c r="B78" s="27"/>
      <c r="C78" s="56">
        <f>C75+C77</f>
        <v>149632241</v>
      </c>
      <c r="D78" s="57">
        <f>D75+D77</f>
        <v>149940880</v>
      </c>
    </row>
    <row r="79" spans="1:4" ht="15.75" thickBot="1">
      <c r="A79" s="13" t="s">
        <v>54</v>
      </c>
      <c r="B79" s="27"/>
      <c r="C79" s="56">
        <f>C64+C78</f>
        <v>609859063</v>
      </c>
      <c r="D79" s="57">
        <f>D64+D78</f>
        <v>623215995</v>
      </c>
    </row>
    <row r="80" spans="1:4" ht="15.75" thickBot="1">
      <c r="A80" s="10" t="s">
        <v>130</v>
      </c>
      <c r="B80" s="61"/>
      <c r="C80" s="58">
        <f>C53+C79</f>
        <v>1125258657</v>
      </c>
      <c r="D80" s="59">
        <f>D53+D79</f>
        <v>1085917514</v>
      </c>
    </row>
    <row r="81" spans="1:4" ht="15.75" thickTop="1"/>
    <row r="82" spans="1:4" ht="29.25" customHeight="1">
      <c r="A82" s="152" t="s">
        <v>177</v>
      </c>
      <c r="B82" s="152"/>
      <c r="C82" s="152"/>
      <c r="D82" s="152"/>
    </row>
    <row r="84" spans="1:4" ht="15.75" thickBot="1">
      <c r="A84" s="149" t="s">
        <v>55</v>
      </c>
      <c r="B84" s="149"/>
      <c r="C84" s="150"/>
      <c r="D84" s="150"/>
    </row>
    <row r="85" spans="1:4">
      <c r="A85" s="149"/>
      <c r="B85" s="149"/>
      <c r="C85" s="151" t="s">
        <v>56</v>
      </c>
      <c r="D85" s="151"/>
    </row>
    <row r="86" spans="1:4">
      <c r="A86" s="149" t="s">
        <v>0</v>
      </c>
      <c r="B86" s="149"/>
      <c r="C86" s="149"/>
      <c r="D86" s="149"/>
    </row>
    <row r="87" spans="1:4">
      <c r="A87" s="149"/>
      <c r="B87" s="149"/>
      <c r="C87" s="149"/>
      <c r="D87" s="149"/>
    </row>
    <row r="88" spans="1:4" ht="15.75" thickBot="1">
      <c r="A88" s="149" t="s">
        <v>178</v>
      </c>
      <c r="B88" s="149"/>
      <c r="C88" s="150"/>
      <c r="D88" s="150"/>
    </row>
    <row r="89" spans="1:4">
      <c r="A89" s="149"/>
      <c r="B89" s="149"/>
      <c r="C89" s="151" t="s">
        <v>179</v>
      </c>
      <c r="D89" s="151"/>
    </row>
  </sheetData>
  <mergeCells count="15">
    <mergeCell ref="B1:D1"/>
    <mergeCell ref="A3:D3"/>
    <mergeCell ref="A88:B88"/>
    <mergeCell ref="C88:D88"/>
    <mergeCell ref="A89:B89"/>
    <mergeCell ref="C89:D89"/>
    <mergeCell ref="A82:D82"/>
    <mergeCell ref="A87:B87"/>
    <mergeCell ref="C87:D87"/>
    <mergeCell ref="A84:B84"/>
    <mergeCell ref="C84:D84"/>
    <mergeCell ref="A85:B85"/>
    <mergeCell ref="C85:D85"/>
    <mergeCell ref="A86:B86"/>
    <mergeCell ref="C86:D86"/>
  </mergeCells>
  <pageMargins left="0.7" right="0.7" top="0.75" bottom="0.75" header="0.3" footer="0.3"/>
  <pageSetup paperSize="9" scale="84" orientation="portrait" horizontalDpi="300" verticalDpi="300" r:id="rId1"/>
  <rowBreaks count="1" manualBreakCount="1">
    <brk id="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view="pageBreakPreview" zoomScale="60" zoomScaleNormal="110" workbookViewId="0"/>
  </sheetViews>
  <sheetFormatPr defaultRowHeight="15"/>
  <cols>
    <col min="1" max="1" width="54.42578125" style="11" customWidth="1"/>
    <col min="2" max="2" width="9.7109375" bestFit="1" customWidth="1"/>
    <col min="3" max="6" width="21.28515625" customWidth="1"/>
  </cols>
  <sheetData>
    <row r="1" spans="1:6" ht="30" customHeight="1">
      <c r="A1" s="18" t="s">
        <v>1</v>
      </c>
      <c r="B1" s="147" t="s">
        <v>115</v>
      </c>
      <c r="C1" s="147"/>
      <c r="D1" s="147"/>
      <c r="E1" s="147"/>
      <c r="F1" s="147"/>
    </row>
    <row r="2" spans="1:6">
      <c r="A2" s="1"/>
      <c r="B2" s="2"/>
    </row>
    <row r="3" spans="1:6" ht="15.75">
      <c r="A3" s="153" t="s">
        <v>117</v>
      </c>
      <c r="B3" s="153"/>
      <c r="C3" s="153"/>
      <c r="D3" s="153"/>
      <c r="E3" s="153"/>
      <c r="F3" s="153"/>
    </row>
    <row r="4" spans="1:6" ht="15.75">
      <c r="A4" s="3"/>
    </row>
    <row r="5" spans="1:6">
      <c r="A5" s="1" t="s">
        <v>180</v>
      </c>
    </row>
    <row r="8" spans="1:6" ht="22.5" customHeight="1" thickBot="1">
      <c r="A8" s="81"/>
      <c r="B8" s="82"/>
      <c r="C8" s="154" t="s">
        <v>181</v>
      </c>
      <c r="D8" s="154"/>
      <c r="E8" s="154" t="s">
        <v>182</v>
      </c>
      <c r="F8" s="154"/>
    </row>
    <row r="9" spans="1:6" ht="21.75" customHeight="1" thickBot="1">
      <c r="A9" s="45" t="s">
        <v>174</v>
      </c>
      <c r="B9" s="83" t="s">
        <v>2</v>
      </c>
      <c r="C9" s="65" t="s">
        <v>140</v>
      </c>
      <c r="D9" s="66" t="s">
        <v>142</v>
      </c>
      <c r="E9" s="65" t="s">
        <v>141</v>
      </c>
      <c r="F9" s="66" t="s">
        <v>142</v>
      </c>
    </row>
    <row r="10" spans="1:6">
      <c r="A10" s="67" t="s">
        <v>0</v>
      </c>
      <c r="B10" s="68"/>
      <c r="C10" s="67"/>
      <c r="D10" s="69"/>
      <c r="E10" s="69"/>
      <c r="F10" s="69"/>
    </row>
    <row r="11" spans="1:6">
      <c r="A11" s="69" t="s">
        <v>57</v>
      </c>
      <c r="B11" s="70">
        <v>23</v>
      </c>
      <c r="C11" s="84">
        <v>134024695</v>
      </c>
      <c r="D11" s="85">
        <v>118575445</v>
      </c>
      <c r="E11" s="84">
        <v>378928895</v>
      </c>
      <c r="F11" s="85">
        <v>298574577</v>
      </c>
    </row>
    <row r="12" spans="1:6" ht="23.25" thickBot="1">
      <c r="A12" s="71" t="s">
        <v>183</v>
      </c>
      <c r="B12" s="72">
        <v>24</v>
      </c>
      <c r="C12" s="86">
        <v>4810148</v>
      </c>
      <c r="D12" s="87">
        <v>0</v>
      </c>
      <c r="E12" s="86">
        <v>4810148</v>
      </c>
      <c r="F12" s="87">
        <v>0</v>
      </c>
    </row>
    <row r="13" spans="1:6">
      <c r="A13" s="69"/>
      <c r="B13" s="70"/>
      <c r="C13" s="84">
        <f>SUM(C11:C12)</f>
        <v>138834843</v>
      </c>
      <c r="D13" s="85">
        <f t="shared" ref="D13:F13" si="0">SUM(D11:D12)</f>
        <v>118575445</v>
      </c>
      <c r="E13" s="84">
        <f t="shared" si="0"/>
        <v>383739043</v>
      </c>
      <c r="F13" s="85">
        <f t="shared" si="0"/>
        <v>298574577</v>
      </c>
    </row>
    <row r="14" spans="1:6">
      <c r="A14" s="69"/>
      <c r="B14" s="70"/>
      <c r="C14" s="84"/>
      <c r="D14" s="85"/>
      <c r="E14" s="84"/>
      <c r="F14" s="85"/>
    </row>
    <row r="15" spans="1:6" ht="15.75" thickBot="1">
      <c r="A15" s="71" t="s">
        <v>58</v>
      </c>
      <c r="B15" s="72">
        <v>25</v>
      </c>
      <c r="C15" s="86">
        <v>-82511547</v>
      </c>
      <c r="D15" s="87">
        <v>-73712047</v>
      </c>
      <c r="E15" s="86">
        <v>-239290467</v>
      </c>
      <c r="F15" s="87">
        <v>-204374805</v>
      </c>
    </row>
    <row r="16" spans="1:6">
      <c r="A16" s="67" t="s">
        <v>59</v>
      </c>
      <c r="B16" s="74"/>
      <c r="C16" s="84">
        <f>SUM(C13:C15)</f>
        <v>56323296</v>
      </c>
      <c r="D16" s="85">
        <f t="shared" ref="D16:F16" si="1">SUM(D13:D15)</f>
        <v>44863398</v>
      </c>
      <c r="E16" s="84">
        <f t="shared" si="1"/>
        <v>144448576</v>
      </c>
      <c r="F16" s="85">
        <f t="shared" si="1"/>
        <v>94199772</v>
      </c>
    </row>
    <row r="17" spans="1:6">
      <c r="A17" s="69" t="s">
        <v>0</v>
      </c>
      <c r="B17" s="70"/>
      <c r="C17" s="67"/>
      <c r="D17" s="69"/>
      <c r="E17" s="67"/>
      <c r="F17" s="69"/>
    </row>
    <row r="18" spans="1:6">
      <c r="A18" s="69" t="s">
        <v>60</v>
      </c>
      <c r="B18" s="70"/>
      <c r="C18" s="84">
        <v>-8194304</v>
      </c>
      <c r="D18" s="85">
        <v>-8948260</v>
      </c>
      <c r="E18" s="84">
        <v>-24784314</v>
      </c>
      <c r="F18" s="85">
        <v>-23602350</v>
      </c>
    </row>
    <row r="19" spans="1:6">
      <c r="A19" s="69" t="s">
        <v>61</v>
      </c>
      <c r="B19" s="70">
        <v>31</v>
      </c>
      <c r="C19" s="84">
        <v>-673822</v>
      </c>
      <c r="D19" s="85">
        <v>-424317</v>
      </c>
      <c r="E19" s="84">
        <v>-2225184</v>
      </c>
      <c r="F19" s="85">
        <v>-2789463</v>
      </c>
    </row>
    <row r="20" spans="1:6">
      <c r="A20" s="69" t="s">
        <v>62</v>
      </c>
      <c r="B20" s="70">
        <v>31</v>
      </c>
      <c r="C20" s="84">
        <v>-925212</v>
      </c>
      <c r="D20" s="85">
        <v>0</v>
      </c>
      <c r="E20" s="84">
        <v>-1786718</v>
      </c>
      <c r="F20" s="85">
        <v>-1844104</v>
      </c>
    </row>
    <row r="21" spans="1:6">
      <c r="A21" s="69" t="s">
        <v>63</v>
      </c>
      <c r="B21" s="70"/>
      <c r="C21" s="84">
        <v>-2643266</v>
      </c>
      <c r="D21" s="85">
        <v>-2998466</v>
      </c>
      <c r="E21" s="84">
        <v>-8281586</v>
      </c>
      <c r="F21" s="85">
        <v>-5945393</v>
      </c>
    </row>
    <row r="22" spans="1:6" ht="15.75" thickBot="1">
      <c r="A22" s="71" t="s">
        <v>131</v>
      </c>
      <c r="B22" s="72">
        <v>32</v>
      </c>
      <c r="C22" s="86">
        <v>0</v>
      </c>
      <c r="D22" s="87">
        <v>0</v>
      </c>
      <c r="E22" s="86">
        <v>501907</v>
      </c>
      <c r="F22" s="87">
        <v>5068826</v>
      </c>
    </row>
    <row r="23" spans="1:6">
      <c r="A23" s="67" t="s">
        <v>65</v>
      </c>
      <c r="B23" s="74"/>
      <c r="C23" s="84">
        <f>SUM(C16:C22)</f>
        <v>43886692</v>
      </c>
      <c r="D23" s="85">
        <f t="shared" ref="D23:F23" si="2">SUM(D16:D22)</f>
        <v>32492355</v>
      </c>
      <c r="E23" s="84">
        <f t="shared" si="2"/>
        <v>107872681</v>
      </c>
      <c r="F23" s="85">
        <f t="shared" si="2"/>
        <v>65087288</v>
      </c>
    </row>
    <row r="24" spans="1:6">
      <c r="A24" s="69" t="s">
        <v>0</v>
      </c>
      <c r="B24" s="70"/>
      <c r="C24" s="84"/>
      <c r="D24" s="85"/>
      <c r="E24" s="84"/>
      <c r="F24" s="85"/>
    </row>
    <row r="25" spans="1:6">
      <c r="A25" s="69" t="s">
        <v>132</v>
      </c>
      <c r="B25" s="70">
        <v>9</v>
      </c>
      <c r="C25" s="84">
        <v>230802</v>
      </c>
      <c r="D25" s="85">
        <v>48129</v>
      </c>
      <c r="E25" s="84">
        <v>379552</v>
      </c>
      <c r="F25" s="85">
        <v>6006668</v>
      </c>
    </row>
    <row r="26" spans="1:6">
      <c r="A26" s="69" t="s">
        <v>67</v>
      </c>
      <c r="B26" s="70">
        <v>26</v>
      </c>
      <c r="C26" s="84">
        <v>-13361119</v>
      </c>
      <c r="D26" s="85">
        <v>-13970819</v>
      </c>
      <c r="E26" s="84">
        <v>-38741024</v>
      </c>
      <c r="F26" s="85">
        <v>-30207260</v>
      </c>
    </row>
    <row r="27" spans="1:6">
      <c r="A27" s="69" t="s">
        <v>68</v>
      </c>
      <c r="B27" s="70"/>
      <c r="C27" s="84">
        <v>1341630</v>
      </c>
      <c r="D27" s="85">
        <v>564497</v>
      </c>
      <c r="E27" s="84">
        <v>3270080</v>
      </c>
      <c r="F27" s="85">
        <v>3713731</v>
      </c>
    </row>
    <row r="28" spans="1:6">
      <c r="A28" s="69" t="s">
        <v>133</v>
      </c>
      <c r="B28" s="70"/>
      <c r="C28" s="84">
        <v>5821875</v>
      </c>
      <c r="D28" s="85">
        <v>8426</v>
      </c>
      <c r="E28" s="84">
        <v>6704914</v>
      </c>
      <c r="F28" s="85">
        <v>-711105</v>
      </c>
    </row>
    <row r="29" spans="1:6">
      <c r="A29" s="69" t="s">
        <v>134</v>
      </c>
      <c r="B29" s="70"/>
      <c r="C29" s="84">
        <v>14080</v>
      </c>
      <c r="D29" s="85">
        <v>-56546</v>
      </c>
      <c r="E29" s="84">
        <v>-39372</v>
      </c>
      <c r="F29" s="85">
        <v>-3318</v>
      </c>
    </row>
    <row r="30" spans="1:6" ht="22.5">
      <c r="A30" s="69" t="s">
        <v>173</v>
      </c>
      <c r="B30" s="70">
        <v>5</v>
      </c>
      <c r="C30" s="88">
        <v>0</v>
      </c>
      <c r="D30" s="85">
        <v>0</v>
      </c>
      <c r="E30" s="88">
        <v>0</v>
      </c>
      <c r="F30" s="85">
        <v>17042490</v>
      </c>
    </row>
    <row r="31" spans="1:6">
      <c r="A31" s="69" t="s">
        <v>69</v>
      </c>
      <c r="B31" s="70"/>
      <c r="C31" s="84">
        <v>1073731</v>
      </c>
      <c r="D31" s="85">
        <v>1166264</v>
      </c>
      <c r="E31" s="84">
        <v>2905670</v>
      </c>
      <c r="F31" s="85">
        <v>3152948</v>
      </c>
    </row>
    <row r="32" spans="1:6" ht="15.75" thickBot="1">
      <c r="A32" s="71" t="s">
        <v>70</v>
      </c>
      <c r="B32" s="72"/>
      <c r="C32" s="86">
        <v>-198266</v>
      </c>
      <c r="D32" s="87">
        <v>-1102445</v>
      </c>
      <c r="E32" s="86">
        <v>-462052</v>
      </c>
      <c r="F32" s="87">
        <v>-1373654</v>
      </c>
    </row>
    <row r="33" spans="1:6">
      <c r="A33" s="67" t="s">
        <v>71</v>
      </c>
      <c r="B33" s="74"/>
      <c r="C33" s="84">
        <f>SUM(C23:C32)</f>
        <v>38809425</v>
      </c>
      <c r="D33" s="85">
        <f t="shared" ref="D33:F33" si="3">SUM(D23:D32)</f>
        <v>19149861</v>
      </c>
      <c r="E33" s="84">
        <f t="shared" si="3"/>
        <v>81890449</v>
      </c>
      <c r="F33" s="85">
        <f t="shared" si="3"/>
        <v>62707788</v>
      </c>
    </row>
    <row r="34" spans="1:6">
      <c r="A34" s="69" t="s">
        <v>0</v>
      </c>
      <c r="B34" s="70"/>
      <c r="C34" s="84"/>
      <c r="D34" s="85"/>
      <c r="E34" s="84"/>
      <c r="F34" s="85"/>
    </row>
    <row r="35" spans="1:6" ht="15.75" thickBot="1">
      <c r="A35" s="71" t="s">
        <v>72</v>
      </c>
      <c r="B35" s="72">
        <v>27</v>
      </c>
      <c r="C35" s="86">
        <v>-6500125</v>
      </c>
      <c r="D35" s="87">
        <v>-4651187</v>
      </c>
      <c r="E35" s="86">
        <v>-18755320</v>
      </c>
      <c r="F35" s="87">
        <v>-11655821</v>
      </c>
    </row>
    <row r="36" spans="1:6" ht="15.75" thickBot="1">
      <c r="A36" s="76" t="s">
        <v>136</v>
      </c>
      <c r="B36" s="77"/>
      <c r="C36" s="89">
        <f>SUM(C33:C35)</f>
        <v>32309300</v>
      </c>
      <c r="D36" s="90">
        <f t="shared" ref="D36:F36" si="4">SUM(D33:D35)</f>
        <v>14498674</v>
      </c>
      <c r="E36" s="89">
        <f t="shared" si="4"/>
        <v>63135129</v>
      </c>
      <c r="F36" s="90">
        <f t="shared" si="4"/>
        <v>51051967</v>
      </c>
    </row>
    <row r="37" spans="1:6" ht="15.75" thickTop="1">
      <c r="A37" s="67" t="s">
        <v>0</v>
      </c>
      <c r="B37" s="68"/>
      <c r="C37" s="84"/>
      <c r="D37" s="85"/>
      <c r="E37" s="84"/>
      <c r="F37" s="85"/>
    </row>
    <row r="38" spans="1:6">
      <c r="A38" s="67" t="s">
        <v>137</v>
      </c>
      <c r="B38" s="68"/>
      <c r="C38" s="84"/>
      <c r="D38" s="85"/>
      <c r="E38" s="84"/>
      <c r="F38" s="85"/>
    </row>
    <row r="39" spans="1:6">
      <c r="A39" s="69" t="s">
        <v>73</v>
      </c>
      <c r="B39" s="68"/>
      <c r="C39" s="84">
        <v>30689173</v>
      </c>
      <c r="D39" s="85">
        <v>13593608</v>
      </c>
      <c r="E39" s="84">
        <v>60688339</v>
      </c>
      <c r="F39" s="85">
        <v>48769267</v>
      </c>
    </row>
    <row r="40" spans="1:6" ht="15.75" thickBot="1">
      <c r="A40" s="71" t="s">
        <v>33</v>
      </c>
      <c r="B40" s="79"/>
      <c r="C40" s="86">
        <v>1620127</v>
      </c>
      <c r="D40" s="87">
        <v>905066</v>
      </c>
      <c r="E40" s="86">
        <v>2446790</v>
      </c>
      <c r="F40" s="87">
        <v>2282700</v>
      </c>
    </row>
    <row r="41" spans="1:6" ht="15.75" thickBot="1">
      <c r="A41" s="78"/>
      <c r="B41" s="80"/>
      <c r="C41" s="89">
        <f>SUM(C39:C40)</f>
        <v>32309300</v>
      </c>
      <c r="D41" s="90">
        <f t="shared" ref="D41:F41" si="5">SUM(D39:D40)</f>
        <v>14498674</v>
      </c>
      <c r="E41" s="89">
        <f t="shared" si="5"/>
        <v>63135129</v>
      </c>
      <c r="F41" s="90">
        <f t="shared" si="5"/>
        <v>51051967</v>
      </c>
    </row>
    <row r="42" spans="1:6" ht="15.75" thickTop="1">
      <c r="A42" s="67"/>
      <c r="B42" s="68"/>
      <c r="C42" s="91"/>
      <c r="D42" s="92"/>
      <c r="E42" s="91"/>
      <c r="F42" s="92"/>
    </row>
    <row r="43" spans="1:6">
      <c r="A43" s="67" t="s">
        <v>143</v>
      </c>
      <c r="B43" s="68"/>
      <c r="C43" s="67"/>
      <c r="D43" s="97"/>
      <c r="E43" s="75"/>
      <c r="F43" s="97"/>
    </row>
    <row r="44" spans="1:6" ht="33.75">
      <c r="A44" s="64" t="s">
        <v>148</v>
      </c>
      <c r="B44" s="68"/>
      <c r="C44" s="67"/>
      <c r="D44" s="97"/>
      <c r="E44" s="75"/>
      <c r="F44" s="97"/>
    </row>
    <row r="45" spans="1:6" ht="23.25" thickBot="1">
      <c r="A45" s="69" t="s">
        <v>74</v>
      </c>
      <c r="B45" s="68"/>
      <c r="C45" s="84">
        <v>-5456</v>
      </c>
      <c r="D45" s="85">
        <v>11507</v>
      </c>
      <c r="E45" s="84">
        <v>-9539</v>
      </c>
      <c r="F45" s="85">
        <v>18375</v>
      </c>
    </row>
    <row r="46" spans="1:6" ht="34.5" thickBot="1">
      <c r="A46" s="98" t="s">
        <v>144</v>
      </c>
      <c r="B46" s="99"/>
      <c r="C46" s="100">
        <f>C45</f>
        <v>-5456</v>
      </c>
      <c r="D46" s="101">
        <f t="shared" ref="D46:F46" si="6">D45</f>
        <v>11507</v>
      </c>
      <c r="E46" s="100">
        <f t="shared" si="6"/>
        <v>-9539</v>
      </c>
      <c r="F46" s="101">
        <f t="shared" si="6"/>
        <v>18375</v>
      </c>
    </row>
    <row r="47" spans="1:6">
      <c r="A47" s="64" t="s">
        <v>0</v>
      </c>
      <c r="B47" s="68"/>
      <c r="C47" s="84"/>
      <c r="D47" s="85"/>
      <c r="E47" s="84"/>
      <c r="F47" s="85"/>
    </row>
    <row r="48" spans="1:6" ht="33.75">
      <c r="A48" s="64" t="s">
        <v>150</v>
      </c>
      <c r="B48" s="105"/>
      <c r="C48" s="106"/>
      <c r="D48" s="107"/>
      <c r="E48" s="106"/>
      <c r="F48" s="107"/>
    </row>
    <row r="49" spans="1:6" ht="23.25" thickBot="1">
      <c r="A49" s="71" t="s">
        <v>145</v>
      </c>
      <c r="B49" s="102"/>
      <c r="C49" s="103">
        <v>0</v>
      </c>
      <c r="D49" s="104">
        <v>-7841</v>
      </c>
      <c r="E49" s="103">
        <v>295801</v>
      </c>
      <c r="F49" s="104">
        <v>-610822</v>
      </c>
    </row>
    <row r="50" spans="1:6" ht="34.5" thickBot="1">
      <c r="A50" s="73" t="s">
        <v>149</v>
      </c>
      <c r="B50" s="102"/>
      <c r="C50" s="103">
        <f>C49</f>
        <v>0</v>
      </c>
      <c r="D50" s="104">
        <f t="shared" ref="D50:F50" si="7">D49</f>
        <v>-7841</v>
      </c>
      <c r="E50" s="103">
        <f t="shared" si="7"/>
        <v>295801</v>
      </c>
      <c r="F50" s="104">
        <f t="shared" si="7"/>
        <v>-610822</v>
      </c>
    </row>
    <row r="51" spans="1:6" ht="23.25" thickBot="1">
      <c r="A51" s="73" t="s">
        <v>146</v>
      </c>
      <c r="B51" s="79"/>
      <c r="C51" s="86">
        <f>C46+C50</f>
        <v>-5456</v>
      </c>
      <c r="D51" s="87">
        <f t="shared" ref="D51:F51" si="8">D46+D50</f>
        <v>3666</v>
      </c>
      <c r="E51" s="86">
        <f t="shared" si="8"/>
        <v>286262</v>
      </c>
      <c r="F51" s="87">
        <f t="shared" si="8"/>
        <v>-592447</v>
      </c>
    </row>
    <row r="52" spans="1:6" ht="23.25" thickBot="1">
      <c r="A52" s="76" t="s">
        <v>147</v>
      </c>
      <c r="B52" s="80"/>
      <c r="C52" s="89">
        <f>C36+C51</f>
        <v>32303844</v>
      </c>
      <c r="D52" s="90">
        <f>D36+D51</f>
        <v>14502340</v>
      </c>
      <c r="E52" s="89">
        <f>E36+E51</f>
        <v>63421391</v>
      </c>
      <c r="F52" s="90">
        <f>F36+F51</f>
        <v>50459520</v>
      </c>
    </row>
    <row r="53" spans="1:6" ht="15.75" thickTop="1">
      <c r="A53" s="67" t="s">
        <v>0</v>
      </c>
      <c r="B53" s="68"/>
      <c r="C53" s="84"/>
      <c r="D53" s="85"/>
      <c r="E53" s="84"/>
      <c r="F53" s="85"/>
    </row>
    <row r="54" spans="1:6">
      <c r="A54" s="67" t="s">
        <v>75</v>
      </c>
      <c r="B54" s="68"/>
      <c r="C54" s="84"/>
      <c r="D54" s="85"/>
      <c r="E54" s="84"/>
      <c r="F54" s="85"/>
    </row>
    <row r="55" spans="1:6">
      <c r="A55" s="69" t="s">
        <v>73</v>
      </c>
      <c r="B55" s="68"/>
      <c r="C55" s="84">
        <v>30683717</v>
      </c>
      <c r="D55" s="85">
        <v>13597274</v>
      </c>
      <c r="E55" s="84">
        <v>60974601</v>
      </c>
      <c r="F55" s="85">
        <v>48176820</v>
      </c>
    </row>
    <row r="56" spans="1:6" ht="15.75" thickBot="1">
      <c r="A56" s="71" t="s">
        <v>33</v>
      </c>
      <c r="B56" s="79"/>
      <c r="C56" s="86">
        <v>1620127</v>
      </c>
      <c r="D56" s="87">
        <v>905066</v>
      </c>
      <c r="E56" s="86">
        <v>2446790</v>
      </c>
      <c r="F56" s="87">
        <v>2282700</v>
      </c>
    </row>
    <row r="57" spans="1:6" ht="15.75" thickBot="1">
      <c r="A57" s="78"/>
      <c r="B57" s="80"/>
      <c r="C57" s="89">
        <f>SUM(C55:C56)</f>
        <v>32303844</v>
      </c>
      <c r="D57" s="90">
        <f t="shared" ref="D57:F57" si="9">SUM(D55:D56)</f>
        <v>14502340</v>
      </c>
      <c r="E57" s="89">
        <f t="shared" si="9"/>
        <v>63421391</v>
      </c>
      <c r="F57" s="90">
        <f t="shared" si="9"/>
        <v>50459520</v>
      </c>
    </row>
    <row r="58" spans="1:6" ht="15.75" thickTop="1"/>
    <row r="59" spans="1:6">
      <c r="A59" s="67" t="s">
        <v>76</v>
      </c>
      <c r="B59" s="68"/>
      <c r="C59" s="91"/>
      <c r="D59" s="92"/>
      <c r="E59" s="91"/>
      <c r="F59" s="92"/>
    </row>
    <row r="60" spans="1:6" ht="15.75" thickBot="1">
      <c r="A60" s="71" t="s">
        <v>138</v>
      </c>
      <c r="B60" s="79">
        <v>17</v>
      </c>
      <c r="C60" s="93">
        <v>2790.74</v>
      </c>
      <c r="D60" s="94">
        <v>1236.58</v>
      </c>
      <c r="E60" s="93">
        <v>5520.82</v>
      </c>
      <c r="F60" s="94">
        <v>4435.47</v>
      </c>
    </row>
    <row r="61" spans="1:6" ht="15.75" thickBot="1">
      <c r="A61" s="78" t="s">
        <v>139</v>
      </c>
      <c r="B61" s="80">
        <v>17</v>
      </c>
      <c r="C61" s="95">
        <v>2790.74</v>
      </c>
      <c r="D61" s="96">
        <v>1236.58</v>
      </c>
      <c r="E61" s="95">
        <v>5520.82</v>
      </c>
      <c r="F61" s="96">
        <v>4435.47</v>
      </c>
    </row>
    <row r="62" spans="1:6" ht="30.75" customHeight="1" thickTop="1">
      <c r="A62" s="152" t="s">
        <v>184</v>
      </c>
      <c r="B62" s="152"/>
      <c r="C62" s="152"/>
      <c r="D62" s="152"/>
      <c r="E62" s="152"/>
      <c r="F62" s="152"/>
    </row>
    <row r="66" spans="1:6" ht="15.75" thickBot="1">
      <c r="A66" s="149" t="s">
        <v>55</v>
      </c>
      <c r="B66" s="149"/>
      <c r="E66" s="150"/>
      <c r="F66" s="150"/>
    </row>
    <row r="67" spans="1:6">
      <c r="A67" s="149"/>
      <c r="B67" s="149"/>
      <c r="E67" s="151" t="s">
        <v>56</v>
      </c>
      <c r="F67" s="151"/>
    </row>
    <row r="68" spans="1:6">
      <c r="A68" s="149" t="s">
        <v>0</v>
      </c>
      <c r="B68" s="149"/>
      <c r="E68" s="149"/>
      <c r="F68" s="149"/>
    </row>
    <row r="69" spans="1:6">
      <c r="A69" s="149"/>
      <c r="B69" s="149"/>
      <c r="E69" s="149"/>
      <c r="F69" s="149"/>
    </row>
    <row r="70" spans="1:6" ht="15.75" thickBot="1">
      <c r="A70" s="149" t="s">
        <v>178</v>
      </c>
      <c r="B70" s="149"/>
      <c r="E70" s="150"/>
      <c r="F70" s="150"/>
    </row>
    <row r="71" spans="1:6">
      <c r="A71" s="149"/>
      <c r="B71" s="149"/>
      <c r="E71" s="151" t="s">
        <v>179</v>
      </c>
      <c r="F71" s="151"/>
    </row>
  </sheetData>
  <mergeCells count="17">
    <mergeCell ref="A66:B66"/>
    <mergeCell ref="E66:F66"/>
    <mergeCell ref="B1:F1"/>
    <mergeCell ref="A3:F3"/>
    <mergeCell ref="C8:D8"/>
    <mergeCell ref="E8:F8"/>
    <mergeCell ref="A62:F62"/>
    <mergeCell ref="A70:B70"/>
    <mergeCell ref="E70:F70"/>
    <mergeCell ref="A71:B71"/>
    <mergeCell ref="E71:F71"/>
    <mergeCell ref="A67:B67"/>
    <mergeCell ref="E67:F67"/>
    <mergeCell ref="A68:B68"/>
    <mergeCell ref="E68:F68"/>
    <mergeCell ref="A69:B69"/>
    <mergeCell ref="E69:F69"/>
  </mergeCells>
  <pageMargins left="0.7" right="0.7" top="0.75" bottom="0.75" header="0.3" footer="0.3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"/>
  <sheetViews>
    <sheetView zoomScale="85" zoomScaleNormal="85" workbookViewId="0">
      <selection activeCell="A23" sqref="A23"/>
    </sheetView>
  </sheetViews>
  <sheetFormatPr defaultRowHeight="15"/>
  <cols>
    <col min="1" max="1" width="56.42578125" customWidth="1"/>
    <col min="2" max="2" width="9.7109375" bestFit="1" customWidth="1"/>
    <col min="3" max="3" width="19.85546875" customWidth="1"/>
    <col min="4" max="4" width="19.28515625" customWidth="1"/>
  </cols>
  <sheetData>
    <row r="1" spans="1:4" ht="23.25" customHeight="1">
      <c r="A1" s="18" t="s">
        <v>1</v>
      </c>
      <c r="B1" s="2"/>
      <c r="C1" s="147" t="s">
        <v>115</v>
      </c>
      <c r="D1" s="147"/>
    </row>
    <row r="2" spans="1:4">
      <c r="A2" s="1"/>
      <c r="B2" s="2"/>
    </row>
    <row r="3" spans="1:4" ht="31.5" customHeight="1">
      <c r="A3" s="155" t="s">
        <v>118</v>
      </c>
      <c r="B3" s="155"/>
      <c r="C3" s="155"/>
      <c r="D3" s="155"/>
    </row>
    <row r="4" spans="1:4" ht="15.75">
      <c r="A4" s="3"/>
    </row>
    <row r="5" spans="1:4">
      <c r="A5" s="1" t="s">
        <v>190</v>
      </c>
    </row>
    <row r="6" spans="1:4" ht="37.5" customHeight="1" thickBot="1">
      <c r="C6" s="156" t="s">
        <v>191</v>
      </c>
      <c r="D6" s="157"/>
    </row>
    <row r="7" spans="1:4" ht="25.5" thickBot="1">
      <c r="A7" s="108" t="s">
        <v>174</v>
      </c>
      <c r="B7" s="20" t="s">
        <v>2</v>
      </c>
      <c r="C7" s="48" t="s">
        <v>141</v>
      </c>
      <c r="D7" s="21" t="s">
        <v>151</v>
      </c>
    </row>
    <row r="8" spans="1:4">
      <c r="A8" s="5" t="s">
        <v>0</v>
      </c>
      <c r="B8" s="31"/>
      <c r="C8" s="5"/>
      <c r="D8" s="4"/>
    </row>
    <row r="9" spans="1:4">
      <c r="A9" s="30" t="s">
        <v>77</v>
      </c>
      <c r="B9" s="28"/>
      <c r="C9" s="30"/>
      <c r="D9" s="15"/>
    </row>
    <row r="10" spans="1:4">
      <c r="A10" s="15" t="s">
        <v>78</v>
      </c>
      <c r="B10" s="28"/>
      <c r="C10" s="53">
        <v>81890449</v>
      </c>
      <c r="D10" s="54">
        <v>62707788</v>
      </c>
    </row>
    <row r="11" spans="1:4">
      <c r="A11" s="15" t="s">
        <v>0</v>
      </c>
      <c r="B11" s="28"/>
      <c r="C11" s="53"/>
      <c r="D11" s="54"/>
    </row>
    <row r="12" spans="1:4">
      <c r="A12" s="30" t="s">
        <v>79</v>
      </c>
      <c r="B12" s="28"/>
      <c r="C12" s="112"/>
      <c r="D12" s="113"/>
    </row>
    <row r="13" spans="1:4">
      <c r="A13" s="15" t="s">
        <v>152</v>
      </c>
      <c r="B13" s="28" t="s">
        <v>185</v>
      </c>
      <c r="C13" s="53">
        <v>60497973</v>
      </c>
      <c r="D13" s="54">
        <v>52208711</v>
      </c>
    </row>
    <row r="14" spans="1:4">
      <c r="A14" s="15" t="s">
        <v>80</v>
      </c>
      <c r="B14" s="28">
        <v>8</v>
      </c>
      <c r="C14" s="53">
        <v>20935375</v>
      </c>
      <c r="D14" s="54">
        <v>15773495</v>
      </c>
    </row>
    <row r="15" spans="1:4">
      <c r="A15" s="15" t="s">
        <v>62</v>
      </c>
      <c r="B15" s="28">
        <v>31</v>
      </c>
      <c r="C15" s="112">
        <v>1786718</v>
      </c>
      <c r="D15" s="54">
        <v>1844104</v>
      </c>
    </row>
    <row r="16" spans="1:4">
      <c r="A16" s="15" t="s">
        <v>61</v>
      </c>
      <c r="B16" s="28">
        <v>31</v>
      </c>
      <c r="C16" s="112">
        <v>2225184</v>
      </c>
      <c r="D16" s="113">
        <v>2789463</v>
      </c>
    </row>
    <row r="17" spans="1:4">
      <c r="A17" s="15" t="s">
        <v>153</v>
      </c>
      <c r="B17" s="28"/>
      <c r="C17" s="112">
        <v>-6704914</v>
      </c>
      <c r="D17" s="113">
        <v>315223</v>
      </c>
    </row>
    <row r="18" spans="1:4">
      <c r="A18" s="15" t="s">
        <v>81</v>
      </c>
      <c r="B18" s="28"/>
      <c r="C18" s="112">
        <v>553777</v>
      </c>
      <c r="D18" s="113">
        <v>588557</v>
      </c>
    </row>
    <row r="19" spans="1:4" ht="24">
      <c r="A19" s="15" t="s">
        <v>82</v>
      </c>
      <c r="B19" s="28"/>
      <c r="C19" s="112">
        <v>0</v>
      </c>
      <c r="D19" s="113">
        <v>40790</v>
      </c>
    </row>
    <row r="20" spans="1:4">
      <c r="A20" s="15" t="s">
        <v>66</v>
      </c>
      <c r="B20" s="28">
        <v>9</v>
      </c>
      <c r="C20" s="112">
        <v>-379552</v>
      </c>
      <c r="D20" s="113">
        <v>-6006668</v>
      </c>
    </row>
    <row r="21" spans="1:4">
      <c r="A21" s="15" t="s">
        <v>67</v>
      </c>
      <c r="B21" s="28">
        <v>26</v>
      </c>
      <c r="C21" s="112">
        <v>38741024</v>
      </c>
      <c r="D21" s="113">
        <v>30207260</v>
      </c>
    </row>
    <row r="22" spans="1:4">
      <c r="A22" s="15" t="s">
        <v>83</v>
      </c>
      <c r="B22" s="28"/>
      <c r="C22" s="112">
        <v>-3270080</v>
      </c>
      <c r="D22" s="113">
        <v>-3713731</v>
      </c>
    </row>
    <row r="23" spans="1:4">
      <c r="A23" s="15" t="s">
        <v>202</v>
      </c>
      <c r="B23" s="28"/>
      <c r="C23" s="112">
        <v>39372</v>
      </c>
      <c r="D23" s="113">
        <v>3318</v>
      </c>
    </row>
    <row r="24" spans="1:4" ht="24">
      <c r="A24" s="15" t="s">
        <v>135</v>
      </c>
      <c r="B24" s="28">
        <v>5</v>
      </c>
      <c r="C24" s="112">
        <v>0</v>
      </c>
      <c r="D24" s="113">
        <v>-17042490</v>
      </c>
    </row>
    <row r="25" spans="1:4" ht="15.75" thickBot="1">
      <c r="A25" s="15" t="s">
        <v>64</v>
      </c>
      <c r="B25" s="28"/>
      <c r="C25" s="112">
        <v>-501907</v>
      </c>
      <c r="D25" s="113">
        <v>-5068826</v>
      </c>
    </row>
    <row r="26" spans="1:4" ht="24">
      <c r="A26" s="29" t="s">
        <v>84</v>
      </c>
      <c r="B26" s="109"/>
      <c r="C26" s="114">
        <f>SUM(C10:C25)</f>
        <v>195813419</v>
      </c>
      <c r="D26" s="62">
        <f>SUM(D10:D25)</f>
        <v>134646994</v>
      </c>
    </row>
    <row r="27" spans="1:4">
      <c r="A27" s="15"/>
      <c r="B27" s="28"/>
      <c r="C27" s="112"/>
      <c r="D27" s="113"/>
    </row>
    <row r="28" spans="1:4">
      <c r="A28" s="30" t="s">
        <v>85</v>
      </c>
      <c r="B28" s="28"/>
      <c r="C28" s="53"/>
      <c r="D28" s="54"/>
    </row>
    <row r="29" spans="1:4">
      <c r="A29" s="15" t="s">
        <v>86</v>
      </c>
      <c r="B29" s="28"/>
      <c r="C29" s="112">
        <v>-5304008</v>
      </c>
      <c r="D29" s="113">
        <v>18612983</v>
      </c>
    </row>
    <row r="30" spans="1:4">
      <c r="A30" s="15" t="s">
        <v>87</v>
      </c>
      <c r="B30" s="28"/>
      <c r="C30" s="112">
        <v>-4028761</v>
      </c>
      <c r="D30" s="113">
        <v>-331895</v>
      </c>
    </row>
    <row r="31" spans="1:4">
      <c r="A31" s="15" t="s">
        <v>88</v>
      </c>
      <c r="B31" s="28"/>
      <c r="C31" s="112">
        <v>3169239</v>
      </c>
      <c r="D31" s="113">
        <v>-21186728</v>
      </c>
    </row>
    <row r="32" spans="1:4">
      <c r="A32" s="15" t="s">
        <v>89</v>
      </c>
      <c r="B32" s="28"/>
      <c r="C32" s="112">
        <v>-200213</v>
      </c>
      <c r="D32" s="113">
        <v>-208666</v>
      </c>
    </row>
    <row r="33" spans="1:4">
      <c r="A33" s="15" t="s">
        <v>90</v>
      </c>
      <c r="B33" s="28"/>
      <c r="C33" s="112">
        <v>-11561816</v>
      </c>
      <c r="D33" s="113">
        <v>-17167052</v>
      </c>
    </row>
    <row r="34" spans="1:4" ht="24">
      <c r="A34" s="15" t="s">
        <v>91</v>
      </c>
      <c r="B34" s="28"/>
      <c r="C34" s="112">
        <v>-31220</v>
      </c>
      <c r="D34" s="113">
        <v>-1247900</v>
      </c>
    </row>
    <row r="35" spans="1:4">
      <c r="A35" s="15" t="s">
        <v>92</v>
      </c>
      <c r="B35" s="28"/>
      <c r="C35" s="112">
        <v>-2320615</v>
      </c>
      <c r="D35" s="113">
        <v>-71587</v>
      </c>
    </row>
    <row r="36" spans="1:4" ht="15.75" thickBot="1">
      <c r="A36" s="9" t="s">
        <v>93</v>
      </c>
      <c r="B36" s="42"/>
      <c r="C36" s="115">
        <v>-260890</v>
      </c>
      <c r="D36" s="116">
        <v>11829895</v>
      </c>
    </row>
    <row r="37" spans="1:4">
      <c r="A37" s="30" t="s">
        <v>94</v>
      </c>
      <c r="B37" s="28"/>
      <c r="C37" s="53">
        <f>SUM(C26:C36)</f>
        <v>175275135</v>
      </c>
      <c r="D37" s="54">
        <f>SUM(D26:D36)</f>
        <v>124876044</v>
      </c>
    </row>
    <row r="38" spans="1:4">
      <c r="A38" s="30" t="s">
        <v>0</v>
      </c>
      <c r="B38" s="28"/>
      <c r="C38" s="53"/>
      <c r="D38" s="54"/>
    </row>
    <row r="39" spans="1:4">
      <c r="A39" s="15" t="s">
        <v>95</v>
      </c>
      <c r="B39" s="28"/>
      <c r="C39" s="112">
        <v>-10722694</v>
      </c>
      <c r="D39" s="113">
        <v>-12390237</v>
      </c>
    </row>
    <row r="40" spans="1:4">
      <c r="A40" s="15" t="s">
        <v>96</v>
      </c>
      <c r="B40" s="28"/>
      <c r="C40" s="112">
        <v>-38130319</v>
      </c>
      <c r="D40" s="113">
        <v>-24397962</v>
      </c>
    </row>
    <row r="41" spans="1:4" ht="15.75" thickBot="1">
      <c r="A41" s="9" t="s">
        <v>97</v>
      </c>
      <c r="B41" s="42"/>
      <c r="C41" s="115">
        <v>1471314</v>
      </c>
      <c r="D41" s="116">
        <v>786216</v>
      </c>
    </row>
    <row r="42" spans="1:4" ht="24.75" thickBot="1">
      <c r="A42" s="13" t="s">
        <v>98</v>
      </c>
      <c r="B42" s="42"/>
      <c r="C42" s="115">
        <f>SUM(C37:C41)</f>
        <v>127893436</v>
      </c>
      <c r="D42" s="116">
        <f>SUM(D37:D41)</f>
        <v>88874061</v>
      </c>
    </row>
    <row r="43" spans="1:4">
      <c r="C43" s="14"/>
      <c r="D43" s="14"/>
    </row>
    <row r="44" spans="1:4">
      <c r="A44" s="30" t="s">
        <v>99</v>
      </c>
      <c r="B44" s="28"/>
      <c r="C44" s="112"/>
      <c r="D44" s="113"/>
    </row>
    <row r="45" spans="1:4">
      <c r="A45" s="15" t="s">
        <v>100</v>
      </c>
      <c r="B45" s="28"/>
      <c r="C45" s="112">
        <v>-68958083</v>
      </c>
      <c r="D45" s="113">
        <v>-38770739</v>
      </c>
    </row>
    <row r="46" spans="1:4">
      <c r="A46" s="15" t="s">
        <v>101</v>
      </c>
      <c r="B46" s="28"/>
      <c r="C46" s="112">
        <v>-5429200</v>
      </c>
      <c r="D46" s="113">
        <v>-3551254</v>
      </c>
    </row>
    <row r="47" spans="1:4">
      <c r="A47" s="15" t="s">
        <v>102</v>
      </c>
      <c r="B47" s="28"/>
      <c r="C47" s="112">
        <v>284029</v>
      </c>
      <c r="D47" s="113">
        <v>330143</v>
      </c>
    </row>
    <row r="48" spans="1:4">
      <c r="A48" s="15" t="s">
        <v>154</v>
      </c>
      <c r="B48" s="28"/>
      <c r="C48" s="112">
        <v>2653</v>
      </c>
      <c r="D48" s="113">
        <v>175968</v>
      </c>
    </row>
    <row r="49" spans="1:4" ht="24">
      <c r="A49" s="15" t="s">
        <v>155</v>
      </c>
      <c r="B49" s="28">
        <v>5</v>
      </c>
      <c r="C49" s="112">
        <v>0</v>
      </c>
      <c r="D49" s="54">
        <v>-176143312</v>
      </c>
    </row>
    <row r="50" spans="1:4" ht="24">
      <c r="A50" s="15" t="s">
        <v>156</v>
      </c>
      <c r="B50" s="28"/>
      <c r="C50" s="112">
        <v>0</v>
      </c>
      <c r="D50" s="54">
        <v>-997730</v>
      </c>
    </row>
    <row r="51" spans="1:4" ht="24">
      <c r="A51" s="15" t="s">
        <v>157</v>
      </c>
      <c r="B51" s="28"/>
      <c r="C51" s="112">
        <v>6440</v>
      </c>
      <c r="D51" s="54">
        <v>1018925</v>
      </c>
    </row>
    <row r="52" spans="1:4">
      <c r="A52" s="15" t="s">
        <v>158</v>
      </c>
      <c r="B52" s="28">
        <v>9</v>
      </c>
      <c r="C52" s="112">
        <v>0</v>
      </c>
      <c r="D52" s="113">
        <v>-200000</v>
      </c>
    </row>
    <row r="53" spans="1:4">
      <c r="A53" s="15" t="s">
        <v>186</v>
      </c>
      <c r="B53" s="28">
        <v>14</v>
      </c>
      <c r="C53" s="112">
        <v>0</v>
      </c>
      <c r="D53" s="113">
        <v>-5021172</v>
      </c>
    </row>
    <row r="54" spans="1:4" ht="24">
      <c r="A54" s="15" t="s">
        <v>159</v>
      </c>
      <c r="B54" s="28">
        <v>15</v>
      </c>
      <c r="C54" s="112">
        <v>-22913385</v>
      </c>
      <c r="D54" s="54">
        <v>0</v>
      </c>
    </row>
    <row r="55" spans="1:4" ht="24">
      <c r="A55" s="15" t="s">
        <v>187</v>
      </c>
      <c r="B55" s="28"/>
      <c r="C55" s="112">
        <v>4860370</v>
      </c>
      <c r="D55" s="54">
        <v>0</v>
      </c>
    </row>
    <row r="56" spans="1:4" ht="24">
      <c r="A56" s="15" t="s">
        <v>188</v>
      </c>
      <c r="B56" s="28"/>
      <c r="C56" s="112">
        <v>5382732</v>
      </c>
      <c r="D56" s="54">
        <v>0</v>
      </c>
    </row>
    <row r="57" spans="1:4">
      <c r="A57" s="15" t="s">
        <v>103</v>
      </c>
      <c r="B57" s="28"/>
      <c r="C57" s="112">
        <v>-542976</v>
      </c>
      <c r="D57" s="113">
        <v>-1639185</v>
      </c>
    </row>
    <row r="58" spans="1:4" ht="15.75" thickBot="1">
      <c r="A58" s="15" t="s">
        <v>104</v>
      </c>
      <c r="B58" s="28"/>
      <c r="C58" s="112">
        <v>302185</v>
      </c>
      <c r="D58" s="113">
        <v>316619</v>
      </c>
    </row>
    <row r="59" spans="1:4" ht="24.75" thickBot="1">
      <c r="A59" s="12" t="s">
        <v>105</v>
      </c>
      <c r="B59" s="110"/>
      <c r="C59" s="117">
        <f>SUM(C45:C58)</f>
        <v>-87005235</v>
      </c>
      <c r="D59" s="118">
        <f>SUM(D45:D58)</f>
        <v>-224481737</v>
      </c>
    </row>
    <row r="60" spans="1:4">
      <c r="A60" s="37" t="s">
        <v>0</v>
      </c>
      <c r="B60" s="28"/>
      <c r="C60" s="112"/>
      <c r="D60" s="113"/>
    </row>
    <row r="61" spans="1:4">
      <c r="A61" s="30" t="s">
        <v>106</v>
      </c>
      <c r="B61" s="28"/>
      <c r="C61" s="53"/>
      <c r="D61" s="54"/>
    </row>
    <row r="62" spans="1:4">
      <c r="A62" s="15" t="s">
        <v>107</v>
      </c>
      <c r="B62" s="28"/>
      <c r="C62" s="112">
        <v>45807169</v>
      </c>
      <c r="D62" s="54">
        <v>200843139</v>
      </c>
    </row>
    <row r="63" spans="1:4">
      <c r="A63" s="15" t="s">
        <v>108</v>
      </c>
      <c r="B63" s="111"/>
      <c r="C63" s="112">
        <v>-20619662</v>
      </c>
      <c r="D63" s="113">
        <v>-40895024</v>
      </c>
    </row>
    <row r="64" spans="1:4" ht="24">
      <c r="A64" s="15" t="s">
        <v>160</v>
      </c>
      <c r="B64" s="28">
        <v>17</v>
      </c>
      <c r="C64" s="112">
        <v>-10054098</v>
      </c>
      <c r="D64" s="113">
        <v>-8903114</v>
      </c>
    </row>
    <row r="65" spans="1:4">
      <c r="A65" s="15" t="s">
        <v>161</v>
      </c>
      <c r="B65" s="28">
        <v>17</v>
      </c>
      <c r="C65" s="112">
        <v>-2250000</v>
      </c>
      <c r="D65" s="54">
        <v>-1493000</v>
      </c>
    </row>
    <row r="66" spans="1:4">
      <c r="A66" s="15" t="s">
        <v>162</v>
      </c>
      <c r="B66" s="28">
        <v>19</v>
      </c>
      <c r="C66" s="53">
        <v>-10788610</v>
      </c>
      <c r="D66" s="113">
        <v>-8016850</v>
      </c>
    </row>
    <row r="67" spans="1:4" ht="15.75" thickBot="1">
      <c r="A67" s="15" t="s">
        <v>116</v>
      </c>
      <c r="B67" s="28">
        <v>17</v>
      </c>
      <c r="C67" s="112">
        <v>0</v>
      </c>
      <c r="D67" s="54">
        <v>-660616</v>
      </c>
    </row>
    <row r="68" spans="1:4" ht="24.75" thickBot="1">
      <c r="A68" s="12" t="s">
        <v>109</v>
      </c>
      <c r="B68" s="110"/>
      <c r="C68" s="117">
        <f>SUM(C62:C67)</f>
        <v>2094799</v>
      </c>
      <c r="D68" s="118">
        <f>SUM(D62:D67)</f>
        <v>140874535</v>
      </c>
    </row>
    <row r="69" spans="1:4">
      <c r="A69" s="15" t="s">
        <v>0</v>
      </c>
      <c r="B69" s="28"/>
      <c r="C69" s="112"/>
      <c r="D69" s="113"/>
    </row>
    <row r="70" spans="1:4">
      <c r="A70" s="15"/>
      <c r="B70" s="125"/>
    </row>
    <row r="71" spans="1:4" ht="24">
      <c r="A71" s="15" t="s">
        <v>164</v>
      </c>
      <c r="B71" s="125"/>
      <c r="C71" s="121">
        <v>6311702</v>
      </c>
      <c r="D71" s="122">
        <v>-296848</v>
      </c>
    </row>
    <row r="72" spans="1:4" ht="24.75" thickBot="1">
      <c r="A72" s="9" t="s">
        <v>163</v>
      </c>
      <c r="B72" s="42">
        <v>16</v>
      </c>
      <c r="C72" s="123">
        <v>7597</v>
      </c>
      <c r="D72" s="124">
        <v>727</v>
      </c>
    </row>
    <row r="73" spans="1:4">
      <c r="A73" s="30" t="s">
        <v>110</v>
      </c>
      <c r="B73" s="28"/>
      <c r="C73" s="112">
        <f>C42+C59+C68+C71+C72</f>
        <v>49302299</v>
      </c>
      <c r="D73" s="113">
        <f>D42+D59+D68+D71+D72</f>
        <v>4970738</v>
      </c>
    </row>
    <row r="74" spans="1:4">
      <c r="A74" s="30" t="s">
        <v>0</v>
      </c>
      <c r="B74" s="34"/>
      <c r="C74" s="112"/>
      <c r="D74" s="113"/>
    </row>
    <row r="75" spans="1:4" ht="15.75" thickBot="1">
      <c r="A75" s="9" t="s">
        <v>111</v>
      </c>
      <c r="B75" s="20"/>
      <c r="C75" s="115">
        <v>71637378</v>
      </c>
      <c r="D75" s="116">
        <v>45350092</v>
      </c>
    </row>
    <row r="76" spans="1:4" ht="15.75" thickBot="1">
      <c r="A76" s="10" t="s">
        <v>192</v>
      </c>
      <c r="B76" s="43">
        <v>16</v>
      </c>
      <c r="C76" s="119">
        <f>SUM(C73:C75)</f>
        <v>120939677</v>
      </c>
      <c r="D76" s="120">
        <f>SUM(D73:D75)</f>
        <v>50320830</v>
      </c>
    </row>
    <row r="77" spans="1:4" ht="15.75" thickTop="1"/>
    <row r="78" spans="1:4" ht="35.25" customHeight="1">
      <c r="A78" s="158" t="s">
        <v>189</v>
      </c>
      <c r="B78" s="158"/>
      <c r="C78" s="158"/>
      <c r="D78" s="158"/>
    </row>
    <row r="83" spans="1:4" ht="15.75" thickBot="1">
      <c r="A83" s="149" t="s">
        <v>55</v>
      </c>
      <c r="B83" s="149"/>
      <c r="C83" s="150"/>
      <c r="D83" s="150"/>
    </row>
    <row r="84" spans="1:4">
      <c r="A84" s="149"/>
      <c r="B84" s="149"/>
      <c r="C84" s="151" t="s">
        <v>56</v>
      </c>
      <c r="D84" s="151"/>
    </row>
    <row r="85" spans="1:4">
      <c r="A85" s="149" t="s">
        <v>0</v>
      </c>
      <c r="B85" s="149"/>
      <c r="C85" s="149"/>
      <c r="D85" s="149"/>
    </row>
    <row r="86" spans="1:4">
      <c r="A86" s="149"/>
      <c r="B86" s="149"/>
      <c r="C86" s="149"/>
      <c r="D86" s="149"/>
    </row>
    <row r="87" spans="1:4" ht="15.75" thickBot="1">
      <c r="A87" s="149" t="s">
        <v>178</v>
      </c>
      <c r="B87" s="149"/>
      <c r="C87" s="150"/>
      <c r="D87" s="150"/>
    </row>
    <row r="88" spans="1:4">
      <c r="A88" s="149"/>
      <c r="B88" s="149"/>
      <c r="C88" s="151" t="s">
        <v>179</v>
      </c>
      <c r="D88" s="151"/>
    </row>
  </sheetData>
  <mergeCells count="16">
    <mergeCell ref="A3:D3"/>
    <mergeCell ref="C1:D1"/>
    <mergeCell ref="C6:D6"/>
    <mergeCell ref="A78:D78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</mergeCells>
  <pageMargins left="0.7" right="0.7" top="0.75" bottom="0.75" header="0.3" footer="0.3"/>
  <pageSetup paperSize="9" scale="84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zoomScaleNormal="100" workbookViewId="0"/>
  </sheetViews>
  <sheetFormatPr defaultRowHeight="15"/>
  <cols>
    <col min="1" max="1" width="35.140625" style="16" customWidth="1"/>
    <col min="2" max="2" width="9.7109375" bestFit="1" customWidth="1"/>
    <col min="3" max="3" width="11.5703125" customWidth="1"/>
    <col min="4" max="4" width="13" customWidth="1"/>
    <col min="5" max="5" width="10.42578125" customWidth="1"/>
    <col min="6" max="7" width="9.28515625" bestFit="1" customWidth="1"/>
    <col min="8" max="8" width="14.42578125" customWidth="1"/>
    <col min="9" max="9" width="16.7109375" customWidth="1"/>
  </cols>
  <sheetData>
    <row r="1" spans="1:9">
      <c r="A1" s="18" t="s">
        <v>1</v>
      </c>
      <c r="B1" s="2"/>
      <c r="I1" s="6" t="s">
        <v>115</v>
      </c>
    </row>
    <row r="2" spans="1:9">
      <c r="A2" s="1"/>
      <c r="B2" s="2"/>
    </row>
    <row r="3" spans="1:9" ht="15.75">
      <c r="A3" s="19" t="s">
        <v>119</v>
      </c>
      <c r="B3" s="17"/>
      <c r="C3" s="17"/>
      <c r="D3" s="17"/>
    </row>
    <row r="4" spans="1:9" ht="15.75">
      <c r="A4" s="3"/>
    </row>
    <row r="5" spans="1:9">
      <c r="A5" s="18" t="s">
        <v>190</v>
      </c>
    </row>
    <row r="7" spans="1:9" ht="15.75" thickBot="1">
      <c r="A7" s="33"/>
      <c r="B7" s="161" t="s">
        <v>112</v>
      </c>
      <c r="C7" s="161"/>
      <c r="D7" s="161"/>
      <c r="E7" s="161"/>
      <c r="F7" s="161"/>
      <c r="G7" s="161"/>
      <c r="H7" s="160"/>
      <c r="I7" s="160"/>
    </row>
    <row r="8" spans="1:9" ht="45.75" thickBot="1">
      <c r="A8" s="141" t="s">
        <v>174</v>
      </c>
      <c r="B8" s="22" t="s">
        <v>169</v>
      </c>
      <c r="C8" s="22" t="s">
        <v>170</v>
      </c>
      <c r="D8" s="22" t="s">
        <v>171</v>
      </c>
      <c r="E8" s="140" t="s">
        <v>172</v>
      </c>
      <c r="F8" s="140" t="s">
        <v>32</v>
      </c>
      <c r="G8" s="140" t="s">
        <v>113</v>
      </c>
      <c r="H8" s="139" t="s">
        <v>33</v>
      </c>
      <c r="I8" s="139" t="s">
        <v>34</v>
      </c>
    </row>
    <row r="9" spans="1:9">
      <c r="A9" s="32" t="s">
        <v>0</v>
      </c>
      <c r="B9" s="126"/>
      <c r="C9" s="126"/>
      <c r="D9" s="126"/>
      <c r="E9" s="126"/>
      <c r="F9" s="126"/>
      <c r="G9" s="126"/>
      <c r="H9" s="126"/>
      <c r="I9" s="126"/>
    </row>
    <row r="10" spans="1:9">
      <c r="A10" s="142" t="s">
        <v>193</v>
      </c>
      <c r="B10" s="134">
        <v>12136529</v>
      </c>
      <c r="C10" s="134">
        <v>-6464374</v>
      </c>
      <c r="D10" s="134">
        <v>-15157</v>
      </c>
      <c r="E10" s="134">
        <v>1820479</v>
      </c>
      <c r="F10" s="134">
        <v>373056587</v>
      </c>
      <c r="G10" s="134">
        <v>380534064</v>
      </c>
      <c r="H10" s="134">
        <v>33802380</v>
      </c>
      <c r="I10" s="134">
        <v>414336444</v>
      </c>
    </row>
    <row r="11" spans="1:9">
      <c r="A11" s="23" t="s">
        <v>199</v>
      </c>
      <c r="B11" s="134">
        <v>0</v>
      </c>
      <c r="C11" s="134">
        <v>0</v>
      </c>
      <c r="D11" s="134">
        <v>0</v>
      </c>
      <c r="E11" s="134">
        <v>0</v>
      </c>
      <c r="F11" s="134">
        <v>-55757</v>
      </c>
      <c r="G11" s="134">
        <v>-55757</v>
      </c>
      <c r="H11" s="134">
        <v>-39737</v>
      </c>
      <c r="I11" s="134">
        <v>-95494</v>
      </c>
    </row>
    <row r="12" spans="1:9" ht="15.75" thickBot="1">
      <c r="A12" s="127" t="s">
        <v>194</v>
      </c>
      <c r="B12" s="133">
        <f>SUM(B10:B11)</f>
        <v>12136529</v>
      </c>
      <c r="C12" s="133">
        <f t="shared" ref="C12:I12" si="0">SUM(C10:C11)</f>
        <v>-6464374</v>
      </c>
      <c r="D12" s="133">
        <f t="shared" si="0"/>
        <v>-15157</v>
      </c>
      <c r="E12" s="133">
        <f t="shared" si="0"/>
        <v>1820479</v>
      </c>
      <c r="F12" s="133">
        <f t="shared" si="0"/>
        <v>373000830</v>
      </c>
      <c r="G12" s="133">
        <f t="shared" si="0"/>
        <v>380478307</v>
      </c>
      <c r="H12" s="133">
        <f t="shared" si="0"/>
        <v>33762643</v>
      </c>
      <c r="I12" s="133">
        <f t="shared" si="0"/>
        <v>414240950</v>
      </c>
    </row>
    <row r="13" spans="1:9">
      <c r="A13" s="23" t="s">
        <v>0</v>
      </c>
      <c r="B13" s="134"/>
      <c r="C13" s="134"/>
      <c r="D13" s="134"/>
      <c r="E13" s="134"/>
      <c r="F13" s="134"/>
      <c r="G13" s="134"/>
      <c r="H13" s="134"/>
      <c r="I13" s="134"/>
    </row>
    <row r="14" spans="1:9">
      <c r="A14" s="23" t="s">
        <v>121</v>
      </c>
      <c r="B14" s="134">
        <v>0</v>
      </c>
      <c r="C14" s="134">
        <v>0</v>
      </c>
      <c r="D14" s="134">
        <v>0</v>
      </c>
      <c r="E14" s="134">
        <v>0</v>
      </c>
      <c r="F14" s="134">
        <v>48769267</v>
      </c>
      <c r="G14" s="134">
        <v>48769267</v>
      </c>
      <c r="H14" s="134">
        <v>2282700</v>
      </c>
      <c r="I14" s="134">
        <v>51051967</v>
      </c>
    </row>
    <row r="15" spans="1:9" ht="15.75" thickBot="1">
      <c r="A15" s="128" t="s">
        <v>120</v>
      </c>
      <c r="B15" s="133">
        <v>0</v>
      </c>
      <c r="C15" s="133">
        <v>0</v>
      </c>
      <c r="D15" s="133">
        <v>18375</v>
      </c>
      <c r="E15" s="133">
        <v>0</v>
      </c>
      <c r="F15" s="133">
        <v>-610822</v>
      </c>
      <c r="G15" s="133">
        <v>-592447</v>
      </c>
      <c r="H15" s="133">
        <v>0</v>
      </c>
      <c r="I15" s="133">
        <v>-592447</v>
      </c>
    </row>
    <row r="16" spans="1:9" ht="15.75" thickBot="1">
      <c r="A16" s="22" t="s">
        <v>122</v>
      </c>
      <c r="B16" s="133">
        <f>SUM(B14:B15)</f>
        <v>0</v>
      </c>
      <c r="C16" s="133">
        <f t="shared" ref="C16:I16" si="1">SUM(C14:C15)</f>
        <v>0</v>
      </c>
      <c r="D16" s="133">
        <f t="shared" si="1"/>
        <v>18375</v>
      </c>
      <c r="E16" s="133">
        <f t="shared" si="1"/>
        <v>0</v>
      </c>
      <c r="F16" s="133">
        <f t="shared" si="1"/>
        <v>48158445</v>
      </c>
      <c r="G16" s="133">
        <f t="shared" si="1"/>
        <v>48176820</v>
      </c>
      <c r="H16" s="133">
        <f t="shared" si="1"/>
        <v>2282700</v>
      </c>
      <c r="I16" s="133">
        <f t="shared" si="1"/>
        <v>50459520</v>
      </c>
    </row>
    <row r="17" spans="1:9">
      <c r="A17" s="23" t="s">
        <v>0</v>
      </c>
      <c r="B17" s="134"/>
      <c r="C17" s="134"/>
      <c r="D17" s="134"/>
      <c r="E17" s="134"/>
      <c r="F17" s="134"/>
      <c r="G17" s="134"/>
      <c r="H17" s="134"/>
      <c r="I17" s="134"/>
    </row>
    <row r="18" spans="1:9">
      <c r="A18" s="129" t="s">
        <v>165</v>
      </c>
      <c r="B18" s="134">
        <v>0</v>
      </c>
      <c r="C18" s="134">
        <v>0</v>
      </c>
      <c r="D18" s="134">
        <v>0</v>
      </c>
      <c r="E18" s="134">
        <v>0</v>
      </c>
      <c r="F18" s="134">
        <v>-8516309</v>
      </c>
      <c r="G18" s="134">
        <v>-8516309</v>
      </c>
      <c r="H18" s="134">
        <v>-1493000</v>
      </c>
      <c r="I18" s="134">
        <v>-10009309</v>
      </c>
    </row>
    <row r="19" spans="1:9" ht="15.75" thickBot="1">
      <c r="A19" s="23" t="s">
        <v>166</v>
      </c>
      <c r="B19" s="134">
        <v>0</v>
      </c>
      <c r="C19" s="134">
        <v>-601240</v>
      </c>
      <c r="D19" s="134">
        <v>0</v>
      </c>
      <c r="E19" s="134">
        <v>0</v>
      </c>
      <c r="F19" s="134">
        <v>0</v>
      </c>
      <c r="G19" s="134">
        <v>-601240</v>
      </c>
      <c r="H19" s="134">
        <v>0</v>
      </c>
      <c r="I19" s="134">
        <v>-601240</v>
      </c>
    </row>
    <row r="20" spans="1:9" ht="15.75" thickBot="1">
      <c r="A20" s="24" t="s">
        <v>195</v>
      </c>
      <c r="B20" s="135">
        <f>B12+B16+B18+B19</f>
        <v>12136529</v>
      </c>
      <c r="C20" s="135">
        <f t="shared" ref="C20:I20" si="2">C12+C16+C18+C19</f>
        <v>-7065614</v>
      </c>
      <c r="D20" s="135">
        <f t="shared" si="2"/>
        <v>3218</v>
      </c>
      <c r="E20" s="135">
        <f t="shared" si="2"/>
        <v>1820479</v>
      </c>
      <c r="F20" s="135">
        <f t="shared" si="2"/>
        <v>412642966</v>
      </c>
      <c r="G20" s="135">
        <f t="shared" si="2"/>
        <v>419537578</v>
      </c>
      <c r="H20" s="135">
        <f t="shared" si="2"/>
        <v>34552343</v>
      </c>
      <c r="I20" s="135">
        <f t="shared" si="2"/>
        <v>454089921</v>
      </c>
    </row>
    <row r="21" spans="1:9" ht="15.75" thickTop="1">
      <c r="A21" s="23" t="s">
        <v>0</v>
      </c>
      <c r="B21" s="134"/>
      <c r="C21" s="134"/>
      <c r="D21" s="134"/>
      <c r="E21" s="134"/>
      <c r="F21" s="134"/>
      <c r="G21" s="134"/>
      <c r="H21" s="134"/>
      <c r="I21" s="134"/>
    </row>
    <row r="22" spans="1:9">
      <c r="A22" s="130" t="s">
        <v>167</v>
      </c>
      <c r="B22" s="134">
        <v>12136529</v>
      </c>
      <c r="C22" s="134">
        <v>-7065614</v>
      </c>
      <c r="D22" s="134">
        <v>-3292</v>
      </c>
      <c r="E22" s="134">
        <v>1820479</v>
      </c>
      <c r="F22" s="134">
        <v>420469917</v>
      </c>
      <c r="G22" s="134">
        <v>427358019</v>
      </c>
      <c r="H22" s="134">
        <v>35507909</v>
      </c>
      <c r="I22" s="134">
        <v>462865928</v>
      </c>
    </row>
    <row r="23" spans="1:9" ht="19.5">
      <c r="A23" s="146" t="s">
        <v>201</v>
      </c>
      <c r="B23" s="145">
        <v>0</v>
      </c>
      <c r="C23" s="145">
        <v>0</v>
      </c>
      <c r="D23" s="145">
        <v>0</v>
      </c>
      <c r="E23" s="145">
        <v>0</v>
      </c>
      <c r="F23" s="145">
        <v>44998</v>
      </c>
      <c r="G23" s="145">
        <v>44998</v>
      </c>
      <c r="H23" s="145">
        <v>0</v>
      </c>
      <c r="I23" s="145">
        <v>44998</v>
      </c>
    </row>
    <row r="24" spans="1:9" ht="15.75" thickBot="1">
      <c r="A24" s="131" t="s">
        <v>200</v>
      </c>
      <c r="B24" s="133">
        <v>0</v>
      </c>
      <c r="C24" s="133">
        <v>0</v>
      </c>
      <c r="D24" s="133">
        <v>0</v>
      </c>
      <c r="E24" s="133">
        <v>0</v>
      </c>
      <c r="F24" s="133">
        <v>-144080</v>
      </c>
      <c r="G24" s="133">
        <v>-144080</v>
      </c>
      <c r="H24" s="133">
        <v>-65327</v>
      </c>
      <c r="I24" s="133">
        <v>-209407</v>
      </c>
    </row>
    <row r="25" spans="1:9" ht="15.75" thickBot="1">
      <c r="A25" s="128" t="s">
        <v>197</v>
      </c>
      <c r="B25" s="133">
        <f>SUM(B22:B24)</f>
        <v>12136529</v>
      </c>
      <c r="C25" s="133">
        <f t="shared" ref="C25:I25" si="3">SUM(C22:C24)</f>
        <v>-7065614</v>
      </c>
      <c r="D25" s="133">
        <f t="shared" si="3"/>
        <v>-3292</v>
      </c>
      <c r="E25" s="133">
        <f t="shared" si="3"/>
        <v>1820479</v>
      </c>
      <c r="F25" s="133">
        <f t="shared" si="3"/>
        <v>420370835</v>
      </c>
      <c r="G25" s="133">
        <f t="shared" si="3"/>
        <v>427258937</v>
      </c>
      <c r="H25" s="133">
        <f t="shared" si="3"/>
        <v>35442582</v>
      </c>
      <c r="I25" s="133">
        <f t="shared" si="3"/>
        <v>462701519</v>
      </c>
    </row>
    <row r="26" spans="1:9">
      <c r="A26" s="23"/>
      <c r="B26" s="136"/>
      <c r="C26" s="136"/>
      <c r="D26" s="136"/>
      <c r="E26" s="136"/>
      <c r="F26" s="136"/>
      <c r="G26" s="136"/>
      <c r="H26" s="136"/>
      <c r="I26" s="136"/>
    </row>
    <row r="27" spans="1:9">
      <c r="A27" s="23" t="s">
        <v>121</v>
      </c>
      <c r="B27" s="136">
        <v>0</v>
      </c>
      <c r="C27" s="136">
        <v>0</v>
      </c>
      <c r="D27" s="136">
        <v>0</v>
      </c>
      <c r="E27" s="136">
        <v>0</v>
      </c>
      <c r="F27" s="136">
        <v>60688339</v>
      </c>
      <c r="G27" s="136">
        <v>60688339</v>
      </c>
      <c r="H27" s="136">
        <v>2446790</v>
      </c>
      <c r="I27" s="136">
        <v>63135129</v>
      </c>
    </row>
    <row r="28" spans="1:9" ht="15.75" thickBot="1">
      <c r="A28" s="128" t="s">
        <v>168</v>
      </c>
      <c r="B28" s="137">
        <v>0</v>
      </c>
      <c r="C28" s="137">
        <v>0</v>
      </c>
      <c r="D28" s="137">
        <v>-9539</v>
      </c>
      <c r="E28" s="137">
        <v>0</v>
      </c>
      <c r="F28" s="137">
        <v>295801</v>
      </c>
      <c r="G28" s="137">
        <v>286262</v>
      </c>
      <c r="H28" s="137">
        <v>0</v>
      </c>
      <c r="I28" s="137">
        <v>286262</v>
      </c>
    </row>
    <row r="29" spans="1:9" ht="15.75" thickBot="1">
      <c r="A29" s="22" t="s">
        <v>122</v>
      </c>
      <c r="B29" s="137">
        <f>SUM(B27:B28)</f>
        <v>0</v>
      </c>
      <c r="C29" s="137">
        <f t="shared" ref="C29:I29" si="4">SUM(C27:C28)</f>
        <v>0</v>
      </c>
      <c r="D29" s="137">
        <f t="shared" si="4"/>
        <v>-9539</v>
      </c>
      <c r="E29" s="137">
        <f t="shared" si="4"/>
        <v>0</v>
      </c>
      <c r="F29" s="137">
        <f t="shared" si="4"/>
        <v>60984140</v>
      </c>
      <c r="G29" s="137">
        <f t="shared" si="4"/>
        <v>60974601</v>
      </c>
      <c r="H29" s="137">
        <f t="shared" si="4"/>
        <v>2446790</v>
      </c>
      <c r="I29" s="137">
        <f t="shared" si="4"/>
        <v>63421391</v>
      </c>
    </row>
    <row r="30" spans="1:9">
      <c r="A30" s="32"/>
      <c r="B30" s="136"/>
      <c r="C30" s="136"/>
      <c r="D30" s="136"/>
      <c r="E30" s="136"/>
      <c r="F30" s="136"/>
      <c r="G30" s="136"/>
      <c r="H30" s="136"/>
      <c r="I30" s="136"/>
    </row>
    <row r="31" spans="1:9" ht="15.75" thickBot="1">
      <c r="A31" s="131" t="s">
        <v>165</v>
      </c>
      <c r="B31" s="137">
        <v>0</v>
      </c>
      <c r="C31" s="137">
        <v>0</v>
      </c>
      <c r="D31" s="137">
        <v>0</v>
      </c>
      <c r="E31" s="137">
        <v>0</v>
      </c>
      <c r="F31" s="137">
        <v>-8473316</v>
      </c>
      <c r="G31" s="137">
        <v>-8473316</v>
      </c>
      <c r="H31" s="137">
        <v>-2250000</v>
      </c>
      <c r="I31" s="137">
        <v>-10723316</v>
      </c>
    </row>
    <row r="32" spans="1:9" ht="15.75" thickBot="1">
      <c r="A32" s="132" t="s">
        <v>196</v>
      </c>
      <c r="B32" s="138">
        <f>B25+B29+B31</f>
        <v>12136529</v>
      </c>
      <c r="C32" s="138">
        <f t="shared" ref="C32:I32" si="5">C25+C29+C31</f>
        <v>-7065614</v>
      </c>
      <c r="D32" s="138">
        <f t="shared" si="5"/>
        <v>-12831</v>
      </c>
      <c r="E32" s="138">
        <f t="shared" si="5"/>
        <v>1820479</v>
      </c>
      <c r="F32" s="138">
        <f t="shared" si="5"/>
        <v>472881659</v>
      </c>
      <c r="G32" s="138">
        <f t="shared" si="5"/>
        <v>479760222</v>
      </c>
      <c r="H32" s="138">
        <f t="shared" si="5"/>
        <v>35639372</v>
      </c>
      <c r="I32" s="138">
        <f t="shared" si="5"/>
        <v>515399594</v>
      </c>
    </row>
    <row r="33" spans="1:9" ht="15.75" thickTop="1"/>
    <row r="34" spans="1:9" ht="35.25" customHeight="1">
      <c r="A34" s="159" t="s">
        <v>198</v>
      </c>
      <c r="B34" s="159"/>
      <c r="C34" s="159"/>
      <c r="D34" s="159"/>
      <c r="E34" s="159"/>
      <c r="F34" s="159"/>
      <c r="G34" s="159"/>
      <c r="H34" s="159"/>
      <c r="I34" s="159"/>
    </row>
    <row r="38" spans="1:9" ht="15.75" thickBot="1">
      <c r="A38" s="149" t="s">
        <v>55</v>
      </c>
      <c r="B38" s="149"/>
      <c r="H38" s="150"/>
      <c r="I38" s="150"/>
    </row>
    <row r="39" spans="1:9">
      <c r="A39" s="149"/>
      <c r="B39" s="149"/>
      <c r="H39" s="151" t="s">
        <v>56</v>
      </c>
      <c r="I39" s="151"/>
    </row>
    <row r="40" spans="1:9">
      <c r="A40" s="149" t="s">
        <v>0</v>
      </c>
      <c r="B40" s="149"/>
      <c r="H40" s="149"/>
      <c r="I40" s="149"/>
    </row>
    <row r="41" spans="1:9">
      <c r="A41" s="149"/>
      <c r="B41" s="149"/>
      <c r="H41" s="149"/>
      <c r="I41" s="149"/>
    </row>
    <row r="42" spans="1:9" ht="15.75" thickBot="1">
      <c r="A42" s="149" t="s">
        <v>178</v>
      </c>
      <c r="B42" s="149"/>
      <c r="H42" s="150"/>
      <c r="I42" s="150"/>
    </row>
    <row r="43" spans="1:9">
      <c r="A43" s="149"/>
      <c r="B43" s="149"/>
      <c r="H43" s="151" t="s">
        <v>179</v>
      </c>
      <c r="I43" s="151"/>
    </row>
  </sheetData>
  <mergeCells count="15">
    <mergeCell ref="A34:I34"/>
    <mergeCell ref="H38:I38"/>
    <mergeCell ref="H39:I39"/>
    <mergeCell ref="H7:I7"/>
    <mergeCell ref="B7:G7"/>
    <mergeCell ref="A38:B38"/>
    <mergeCell ref="A39:B39"/>
    <mergeCell ref="A43:B43"/>
    <mergeCell ref="H43:I43"/>
    <mergeCell ref="A40:B40"/>
    <mergeCell ref="H40:I40"/>
    <mergeCell ref="A41:B41"/>
    <mergeCell ref="H41:I41"/>
    <mergeCell ref="A42:B42"/>
    <mergeCell ref="H42:I42"/>
  </mergeCells>
  <pageMargins left="0.7" right="0.7" top="0.75" bottom="0.75" header="0.3" footer="0.3"/>
  <pageSetup paperSize="9" scale="6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2020-11-27T10:40:50Z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Финансовая отчетность за 2 кв 2020 года (консолидированная).xlsx</vt:lpwstr>
  </property>
</Properties>
</file>