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Kase отчеты\"/>
    </mc:Choice>
  </mc:AlternateContent>
  <bookViews>
    <workbookView xWindow="0" yWindow="0" windowWidth="28800" windowHeight="11430"/>
  </bookViews>
  <sheets>
    <sheet name="Баланс" sheetId="1" r:id="rId1"/>
    <sheet name="ОПУ" sheetId="2" r:id="rId2"/>
    <sheet name="Капитал" sheetId="3" r:id="rId3"/>
    <sheet name="ОДДС" sheetId="6" r:id="rId4"/>
  </sheets>
  <definedNames>
    <definedName name="_Hlk35446127" localSheetId="1">ОПУ!$A$1</definedName>
    <definedName name="_Hlk523759641" localSheetId="0">Баланс!$A$5</definedName>
    <definedName name="_Hlk523759728" localSheetId="1">ОПУ!$A$4</definedName>
    <definedName name="_Hlk9584503" localSheetId="1">ОПУ!$A$7</definedName>
    <definedName name="_xlnm.Print_Area" localSheetId="2">Капитал!$A$1:$I$23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H16" i="3"/>
  <c r="H14" i="3"/>
  <c r="F16" i="3"/>
  <c r="H15" i="3"/>
  <c r="H12" i="3" l="1"/>
  <c r="C17" i="1" l="1"/>
  <c r="D10" i="3" l="1"/>
  <c r="F10" i="3" l="1"/>
  <c r="B10" i="3"/>
  <c r="H9" i="3"/>
  <c r="H8" i="3"/>
  <c r="H7" i="3"/>
  <c r="H10" i="3" l="1"/>
  <c r="B16" i="3" l="1"/>
  <c r="E25" i="1" l="1"/>
  <c r="C25" i="1"/>
  <c r="E17" i="1"/>
  <c r="H13" i="3" l="1"/>
  <c r="D44" i="6" l="1"/>
  <c r="C44" i="6" l="1"/>
</calcChain>
</file>

<file path=xl/sharedStrings.xml><?xml version="1.0" encoding="utf-8"?>
<sst xmlns="http://schemas.openxmlformats.org/spreadsheetml/2006/main" count="126" uniqueCount="99">
  <si>
    <t>31 декабря</t>
  </si>
  <si>
    <t>Примечание</t>
  </si>
  <si>
    <t>тыс. тенге</t>
  </si>
  <si>
    <t>АКТИВЫ</t>
  </si>
  <si>
    <t>Денежные средства и их эквиваленты</t>
  </si>
  <si>
    <t>Активы в форме прав пользования</t>
  </si>
  <si>
    <t xml:space="preserve">ОБЯЗАТЕЛЬСТВА </t>
  </si>
  <si>
    <t>Обязательства по аренде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</si>
  <si>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</si>
  <si>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</si>
  <si>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</si>
  <si>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</si>
  <si>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</si>
  <si>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</si>
  <si>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Операционные расходы</t>
  </si>
  <si>
    <t>Операционная прибыль</t>
  </si>
  <si>
    <t>Общехозяйственные и административные расходы</t>
  </si>
  <si>
    <t>Прибыль до налогообложения</t>
  </si>
  <si>
    <t>Совокупный доход за период</t>
  </si>
  <si>
    <t>2021 года</t>
  </si>
  <si>
    <t>Остаток на 1 января 2021 года</t>
  </si>
  <si>
    <t>Запасы</t>
  </si>
  <si>
    <t>Отложенные налоговые активы</t>
  </si>
  <si>
    <t>Резерв по неиспользованным отпускам работников</t>
  </si>
  <si>
    <t>Обязательства по налогам и прочим обязательным платежам в бюджет</t>
  </si>
  <si>
    <t>Дополнительный капитал</t>
  </si>
  <si>
    <t>Финансовые обязательства</t>
  </si>
  <si>
    <t>ТОО «МИКРОФИНАНСОВАЯ ОРГАНИЗАЦИЯ аФИНАНС»</t>
  </si>
  <si>
    <t>Директор</t>
  </si>
  <si>
    <t xml:space="preserve">Торговая кредиторская задолженность </t>
  </si>
  <si>
    <t>Доход от первоначального признания финансовой помощи, полученной от собственника, по справедливой стоимости</t>
  </si>
  <si>
    <t xml:space="preserve">  </t>
  </si>
  <si>
    <t>(тыс. тене)</t>
  </si>
  <si>
    <t>Движение денежных средств от операционной деятельности</t>
  </si>
  <si>
    <t>Погашение микрокредитов клиентами</t>
  </si>
  <si>
    <t>Проценты полученные</t>
  </si>
  <si>
    <t>Авансы полученные</t>
  </si>
  <si>
    <t>Приток денежных средств от операционной деятельности</t>
  </si>
  <si>
    <t>Выдача микрокредитов</t>
  </si>
  <si>
    <t>Выплаты по заработной плате</t>
  </si>
  <si>
    <t>Платежи поставщикам за товары и услуги</t>
  </si>
  <si>
    <t>Платежи в бюджет</t>
  </si>
  <si>
    <t>Авансы выданные</t>
  </si>
  <si>
    <t>Прочие выплаты</t>
  </si>
  <si>
    <t>Отток денежных средств от операционной деятельности</t>
  </si>
  <si>
    <t xml:space="preserve">Приток/ (отток) денежных средств от операционной деятельности </t>
  </si>
  <si>
    <t>Движение денежных средств от инвестиционной деятельности</t>
  </si>
  <si>
    <t xml:space="preserve">Приобретение основных средств </t>
  </si>
  <si>
    <t xml:space="preserve">Чистый приток/ (отток) денежных средств от инвестиционной деятельности </t>
  </si>
  <si>
    <t>Движение денежных средств от финансовой деятельности</t>
  </si>
  <si>
    <t>Оплата уставного капитала</t>
  </si>
  <si>
    <t>Получение финансовой помощи</t>
  </si>
  <si>
    <t xml:space="preserve">Чистый приток/ (отток) денежных средств от финансовой деятельности </t>
  </si>
  <si>
    <t>Чистое увеличение / (уменьшение) денежных средств</t>
  </si>
  <si>
    <t>Влияние изменений курсов валют</t>
  </si>
  <si>
    <t>Денежные средства на начало года</t>
  </si>
  <si>
    <t>Денежные средства на конец года</t>
  </si>
  <si>
    <t>Прочие поступления</t>
  </si>
  <si>
    <t>Нематериальные активы</t>
  </si>
  <si>
    <t>Прочие активы</t>
  </si>
  <si>
    <t xml:space="preserve">Основные средства </t>
  </si>
  <si>
    <t>Итого активов</t>
  </si>
  <si>
    <t>Прочие обязательства</t>
  </si>
  <si>
    <t>Приобретение нематериальных активов</t>
  </si>
  <si>
    <t>Приток денежных средств от финансовой деятельности</t>
  </si>
  <si>
    <t>Отток денежных средств от финансовой деятельности</t>
  </si>
  <si>
    <t>Погашение займов</t>
  </si>
  <si>
    <t>Получение займов</t>
  </si>
  <si>
    <t>Выплата финансовой помощи</t>
  </si>
  <si>
    <t>Выпущенные ценные бумаги</t>
  </si>
  <si>
    <t>Выплата вознаграждения по выпущенным ценным бумагам</t>
  </si>
  <si>
    <t>2022 года</t>
  </si>
  <si>
    <t>Бельдеубаев А.М. ______________________</t>
  </si>
  <si>
    <t>Краткосрочные микрокредиты выданные</t>
  </si>
  <si>
    <t>Остаток на 1 января 2022 года</t>
  </si>
  <si>
    <t>Процентные доходы</t>
  </si>
  <si>
    <t>Процентные расходы</t>
  </si>
  <si>
    <t>Чистый процентный доход до расходов по ожидаемым кредитным убыткам</t>
  </si>
  <si>
    <t>Начисление резерва по микрокредитам выданным</t>
  </si>
  <si>
    <t>Чистые процентные доходы после начисления резерва по микрокредитам выданным</t>
  </si>
  <si>
    <t>Прочие финансовые доходы/(расходы), нетто</t>
  </si>
  <si>
    <t>Расходы по налогу на прибыль</t>
  </si>
  <si>
    <t>Прибыль за отчетный период</t>
  </si>
  <si>
    <t>Итого совокупный доход за отчетный период</t>
  </si>
  <si>
    <t>Прочие доходы/(расходы), нетто</t>
  </si>
  <si>
    <t>(тыс. тенге)</t>
  </si>
  <si>
    <t>Пени (неустойки) полученные</t>
  </si>
  <si>
    <t>ОТЧЕТ О ДВИЖЕНИИ ДЕНЕЖНЫХ СРЕДСТВ ЗА ДЕВЯТЬ МЕСЯЦЕВ, ЗАКОНЧИВШИХСЯ 30 СЕНТЯБРЯ 2022 ГОДА</t>
  </si>
  <si>
    <t>за девять месяцев, закончившихся 30 сентября 2022 года (неаудировано)</t>
  </si>
  <si>
    <t>за девять месяцев, закончившихся 30 сентября 2021 года (неаудировано)</t>
  </si>
  <si>
    <t>ОТЧЕТ О ФИНАНСОВОМ ПОЛОЖЕНИИ НА 30 СЕНТЯБРЯ 2022 ГОДА</t>
  </si>
  <si>
    <t>30 сентября</t>
  </si>
  <si>
    <t>ОТЧЕТ О ПРИБЫЛЯХ ИЛИ УБЫТКАХ И ПРОЧЕМ СОВОКУПНОМ ДОХОДЕ ЗА ДЕВЯТЬ МЕСЯЦЕВ, ЗАКОНЧИВШИХСЯ 30 СЕНТЯБРЯ 2022 ГОДА</t>
  </si>
  <si>
    <t>ОТЧЕТ ОБ ИЗМЕНЕНИЯХ В КАПИТАЛЕ ЗА ДЕВЯТЬ МЕСЯЦЕВ, ЗАКОНЧИВШИХСЯ 30 СЕНТЯБРЯ 2022 ГОДА</t>
  </si>
  <si>
    <t>Остаток на 30 сентября 2021 года</t>
  </si>
  <si>
    <t>Остаток на 30 сентября 2022 года</t>
  </si>
  <si>
    <t xml:space="preserve">Выплата дивидендов  </t>
  </si>
  <si>
    <t>Выплата дивидендов</t>
  </si>
  <si>
    <t>Выдача займов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</si>
</sst>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_(* #,##0_);_(* \(#,##0\);_(* &quot;-&quot;_);_(@_)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0" applyNumberFormat="1" applyFont="1" applyFill="1"/>
    <xf numFmtId="0" fontId="10" fillId="0" borderId="0" xfId="0" applyFont="1" applyFill="1"/>
    <xf numFmtId="165" fontId="11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0" borderId="0" xfId="0" applyFont="1"/>
    <xf numFmtId="0" fontId="8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Font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 wrapText="1"/>
    </xf>
    <xf numFmtId="0" fontId="0" fillId="0" borderId="0" xfId="0"/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Normal="100" workbookViewId="0">
      <selection activeCell="Q21" sqref="Q21"/>
    </sheetView>
  </sheetViews>
  <sheetFormatPr defaultRowHeight="15" x14ac:dyDescent="0.25"/>
  <cols>
    <col min="1" max="1" width="42.42578125" customWidth="1"/>
    <col min="2" max="2" width="10.7109375" customWidth="1"/>
    <col min="3" max="3" width="14.85546875" customWidth="1"/>
    <col min="4" max="4" width="2.7109375" customWidth="1"/>
    <col min="5" max="5" width="14.85546875" customWidth="1"/>
  </cols>
  <sheetData>
    <row r="1" spans="1:7" x14ac:dyDescent="0.25">
      <c r="A1" s="14" t="s">
        <v>27</v>
      </c>
    </row>
    <row r="2" spans="1:7" x14ac:dyDescent="0.25">
      <c r="A2" s="15" t="s">
        <v>90</v>
      </c>
    </row>
    <row r="5" spans="1:7" x14ac:dyDescent="0.25">
      <c r="A5" s="65"/>
      <c r="B5" s="66"/>
      <c r="C5" s="59" t="s">
        <v>91</v>
      </c>
      <c r="D5" s="67"/>
      <c r="E5" s="3" t="s">
        <v>0</v>
      </c>
    </row>
    <row r="6" spans="1:7" x14ac:dyDescent="0.25">
      <c r="A6" s="65"/>
      <c r="B6" s="66"/>
      <c r="C6" s="59" t="s">
        <v>71</v>
      </c>
      <c r="D6" s="67"/>
      <c r="E6" s="3" t="s">
        <v>19</v>
      </c>
    </row>
    <row r="7" spans="1:7" x14ac:dyDescent="0.25">
      <c r="B7" s="4" t="s">
        <v>1</v>
      </c>
      <c r="C7" s="59" t="s">
        <v>2</v>
      </c>
      <c r="D7" s="3"/>
      <c r="E7" s="3" t="s">
        <v>2</v>
      </c>
    </row>
    <row r="8" spans="1:7" x14ac:dyDescent="0.25">
      <c r="A8" s="7" t="s">
        <v>3</v>
      </c>
      <c r="B8" s="4"/>
      <c r="C8" s="3"/>
      <c r="D8" s="3"/>
      <c r="E8" s="3"/>
    </row>
    <row r="9" spans="1:7" x14ac:dyDescent="0.25">
      <c r="A9" s="9" t="s">
        <v>4</v>
      </c>
      <c r="B9" s="46">
        <v>4</v>
      </c>
      <c r="C9" s="10">
        <v>186668.00838999997</v>
      </c>
      <c r="D9" s="8"/>
      <c r="E9" s="10">
        <v>172054</v>
      </c>
    </row>
    <row r="10" spans="1:7" x14ac:dyDescent="0.25">
      <c r="A10" s="9" t="s">
        <v>73</v>
      </c>
      <c r="B10" s="46">
        <v>5</v>
      </c>
      <c r="C10" s="10">
        <v>3353277.1886499999</v>
      </c>
      <c r="D10" s="8"/>
      <c r="E10" s="10">
        <v>2666915</v>
      </c>
      <c r="G10" s="56"/>
    </row>
    <row r="11" spans="1:7" x14ac:dyDescent="0.25">
      <c r="A11" s="9" t="s">
        <v>21</v>
      </c>
      <c r="B11" s="46"/>
      <c r="C11" s="10">
        <v>1886.44551</v>
      </c>
      <c r="D11" s="8"/>
      <c r="E11" s="10">
        <v>507</v>
      </c>
      <c r="G11" s="56"/>
    </row>
    <row r="12" spans="1:7" x14ac:dyDescent="0.25">
      <c r="A12" s="9" t="s">
        <v>60</v>
      </c>
      <c r="B12" s="46">
        <v>7</v>
      </c>
      <c r="C12" s="10">
        <v>46488.945970000001</v>
      </c>
      <c r="D12" s="8"/>
      <c r="E12" s="10">
        <v>42505</v>
      </c>
      <c r="G12" s="56"/>
    </row>
    <row r="13" spans="1:7" s="55" customFormat="1" x14ac:dyDescent="0.25">
      <c r="A13" s="9" t="s">
        <v>58</v>
      </c>
      <c r="B13" s="46">
        <v>8</v>
      </c>
      <c r="C13" s="10">
        <v>17501.916699999998</v>
      </c>
      <c r="D13" s="54"/>
      <c r="E13" s="10">
        <v>18855</v>
      </c>
      <c r="G13" s="56"/>
    </row>
    <row r="14" spans="1:7" x14ac:dyDescent="0.25">
      <c r="A14" s="9" t="s">
        <v>5</v>
      </c>
      <c r="B14" s="46">
        <v>9</v>
      </c>
      <c r="C14" s="10">
        <v>155928.93100000001</v>
      </c>
      <c r="D14" s="8"/>
      <c r="E14" s="10">
        <v>188382</v>
      </c>
      <c r="G14" s="56"/>
    </row>
    <row r="15" spans="1:7" x14ac:dyDescent="0.25">
      <c r="A15" s="9" t="s">
        <v>22</v>
      </c>
      <c r="B15" s="46">
        <v>23</v>
      </c>
      <c r="C15" s="10">
        <v>7296.5659999999998</v>
      </c>
      <c r="D15" s="8"/>
      <c r="E15" s="10">
        <v>8410</v>
      </c>
      <c r="G15" s="56"/>
    </row>
    <row r="16" spans="1:7" s="32" customFormat="1" ht="15.75" thickBot="1" x14ac:dyDescent="0.3">
      <c r="A16" s="9" t="s">
        <v>59</v>
      </c>
      <c r="B16" s="46">
        <v>6</v>
      </c>
      <c r="C16" s="10">
        <v>147739.47153000001</v>
      </c>
      <c r="D16" s="31"/>
      <c r="E16" s="10">
        <v>29522</v>
      </c>
      <c r="G16" s="56"/>
    </row>
    <row r="17" spans="1:7" ht="15.75" thickBot="1" x14ac:dyDescent="0.3">
      <c r="A17" s="35" t="s">
        <v>61</v>
      </c>
      <c r="B17" s="47"/>
      <c r="C17" s="11">
        <f>SUM(C9:C16)</f>
        <v>3916787.4737499999</v>
      </c>
      <c r="D17" s="64"/>
      <c r="E17" s="11">
        <f>SUM(E9:E16)</f>
        <v>3127150</v>
      </c>
    </row>
    <row r="18" spans="1:7" ht="15.75" thickTop="1" x14ac:dyDescent="0.25">
      <c r="A18" s="7" t="s">
        <v>6</v>
      </c>
      <c r="B18" s="46"/>
      <c r="C18" s="8"/>
      <c r="D18" s="64"/>
      <c r="E18" s="8"/>
    </row>
    <row r="19" spans="1:7" x14ac:dyDescent="0.25">
      <c r="A19" s="9" t="s">
        <v>29</v>
      </c>
      <c r="B19" s="46">
        <v>10</v>
      </c>
      <c r="C19" s="10">
        <v>159451.18625999999</v>
      </c>
      <c r="D19" s="8"/>
      <c r="E19" s="10">
        <v>161777</v>
      </c>
      <c r="G19" s="56"/>
    </row>
    <row r="20" spans="1:7" s="32" customFormat="1" x14ac:dyDescent="0.25">
      <c r="A20" s="9" t="s">
        <v>23</v>
      </c>
      <c r="B20" s="46">
        <v>11</v>
      </c>
      <c r="C20" s="10">
        <v>21669.16892</v>
      </c>
      <c r="D20" s="8"/>
      <c r="E20" s="10">
        <v>17890</v>
      </c>
      <c r="G20" s="56"/>
    </row>
    <row r="21" spans="1:7" ht="24" x14ac:dyDescent="0.25">
      <c r="A21" s="5" t="s">
        <v>24</v>
      </c>
      <c r="B21" s="46">
        <v>12</v>
      </c>
      <c r="C21" s="10">
        <v>273492.25297000003</v>
      </c>
      <c r="D21" s="8"/>
      <c r="E21" s="10">
        <v>260157</v>
      </c>
      <c r="G21" s="56"/>
    </row>
    <row r="22" spans="1:7" s="32" customFormat="1" x14ac:dyDescent="0.25">
      <c r="A22" s="9" t="s">
        <v>26</v>
      </c>
      <c r="B22" s="46">
        <v>14</v>
      </c>
      <c r="C22" s="10">
        <v>1388432.60922</v>
      </c>
      <c r="D22" s="33"/>
      <c r="E22" s="10">
        <v>1124627</v>
      </c>
      <c r="G22" s="56"/>
    </row>
    <row r="23" spans="1:7" x14ac:dyDescent="0.25">
      <c r="A23" s="9" t="s">
        <v>7</v>
      </c>
      <c r="B23" s="46">
        <v>15</v>
      </c>
      <c r="C23" s="10">
        <v>189123.046</v>
      </c>
      <c r="D23" s="8"/>
      <c r="E23" s="10">
        <v>208073</v>
      </c>
      <c r="G23" s="56"/>
    </row>
    <row r="24" spans="1:7" s="32" customFormat="1" ht="15.75" thickBot="1" x14ac:dyDescent="0.3">
      <c r="A24" s="9" t="s">
        <v>62</v>
      </c>
      <c r="B24" s="46">
        <v>13</v>
      </c>
      <c r="C24" s="10">
        <v>124852.22069</v>
      </c>
      <c r="D24" s="31"/>
      <c r="E24" s="10">
        <v>41322</v>
      </c>
      <c r="G24" s="56"/>
    </row>
    <row r="25" spans="1:7" ht="15.75" thickBot="1" x14ac:dyDescent="0.3">
      <c r="A25" s="35" t="s">
        <v>8</v>
      </c>
      <c r="B25" s="47"/>
      <c r="C25" s="11">
        <f>SUM(C19:C24)</f>
        <v>2157020.4840600002</v>
      </c>
      <c r="D25" s="64"/>
      <c r="E25" s="11">
        <f>SUM(E19:E24)</f>
        <v>1813846</v>
      </c>
    </row>
    <row r="26" spans="1:7" ht="15.75" thickTop="1" x14ac:dyDescent="0.25">
      <c r="A26" s="7" t="s">
        <v>9</v>
      </c>
      <c r="B26" s="46"/>
      <c r="C26" s="8"/>
      <c r="D26" s="64"/>
      <c r="E26" s="8"/>
    </row>
    <row r="27" spans="1:7" x14ac:dyDescent="0.25">
      <c r="A27" s="9" t="s">
        <v>10</v>
      </c>
      <c r="B27" s="46">
        <v>16</v>
      </c>
      <c r="C27" s="10">
        <v>120000</v>
      </c>
      <c r="D27" s="8"/>
      <c r="E27" s="10">
        <v>120000</v>
      </c>
    </row>
    <row r="28" spans="1:7" x14ac:dyDescent="0.25">
      <c r="A28" s="9" t="s">
        <v>25</v>
      </c>
      <c r="B28" s="46"/>
      <c r="C28" s="10"/>
      <c r="D28" s="8"/>
      <c r="E28" s="10">
        <v>132999</v>
      </c>
    </row>
    <row r="29" spans="1:7" ht="15.75" thickBot="1" x14ac:dyDescent="0.3">
      <c r="A29" s="9" t="s">
        <v>11</v>
      </c>
      <c r="B29" s="46"/>
      <c r="C29" s="10">
        <v>1639766.98969</v>
      </c>
      <c r="D29" s="64"/>
      <c r="E29" s="10">
        <v>1060305</v>
      </c>
    </row>
    <row r="30" spans="1:7" ht="15.75" thickBot="1" x14ac:dyDescent="0.3">
      <c r="A30" s="35" t="s">
        <v>12</v>
      </c>
      <c r="B30" s="47"/>
      <c r="C30" s="11">
        <v>1759766.98969</v>
      </c>
      <c r="D30" s="64"/>
      <c r="E30" s="11">
        <v>1313304</v>
      </c>
    </row>
    <row r="31" spans="1:7" ht="16.5" thickTop="1" thickBot="1" x14ac:dyDescent="0.3">
      <c r="A31" s="35" t="s">
        <v>13</v>
      </c>
      <c r="B31" s="47"/>
      <c r="C31" s="13">
        <v>3916787.4737499999</v>
      </c>
      <c r="D31" s="64"/>
      <c r="E31" s="13">
        <v>3127150</v>
      </c>
    </row>
    <row r="32" spans="1:7" ht="15.75" thickTop="1" x14ac:dyDescent="0.25"/>
    <row r="35" spans="1:1" x14ac:dyDescent="0.25">
      <c r="A35" s="34" t="s">
        <v>28</v>
      </c>
    </row>
    <row r="36" spans="1:1" x14ac:dyDescent="0.25">
      <c r="A36" s="34" t="s">
        <v>72</v>
      </c>
    </row>
  </sheetData>
  <mergeCells count="6">
    <mergeCell ref="D25:D26"/>
    <mergeCell ref="D29:D31"/>
    <mergeCell ref="A5:A6"/>
    <mergeCell ref="B5:B6"/>
    <mergeCell ref="D5:D6"/>
    <mergeCell ref="D17:D18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47" customWidth="1"/>
    <col min="2" max="2" width="11.7109375" customWidth="1"/>
    <col min="3" max="3" width="16" customWidth="1"/>
    <col min="4" max="4" width="4.140625" customWidth="1"/>
    <col min="5" max="5" width="17" customWidth="1"/>
  </cols>
  <sheetData>
    <row r="1" spans="1:6" x14ac:dyDescent="0.25">
      <c r="A1" s="14" t="s">
        <v>27</v>
      </c>
    </row>
    <row r="2" spans="1:6" ht="31.5" customHeight="1" x14ac:dyDescent="0.25">
      <c r="A2" s="68" t="s">
        <v>92</v>
      </c>
      <c r="B2" s="68"/>
      <c r="C2" s="68"/>
      <c r="D2" s="68"/>
      <c r="E2" s="68"/>
    </row>
    <row r="4" spans="1:6" ht="68.25" customHeight="1" x14ac:dyDescent="0.25">
      <c r="B4" s="2"/>
      <c r="C4" s="59" t="s">
        <v>88</v>
      </c>
      <c r="D4" s="59"/>
      <c r="E4" s="59" t="s">
        <v>89</v>
      </c>
    </row>
    <row r="5" spans="1:6" x14ac:dyDescent="0.25">
      <c r="B5" s="4" t="s">
        <v>1</v>
      </c>
      <c r="C5" s="3" t="s">
        <v>2</v>
      </c>
      <c r="D5" s="3"/>
      <c r="E5" s="3" t="s">
        <v>2</v>
      </c>
    </row>
    <row r="6" spans="1:6" x14ac:dyDescent="0.25">
      <c r="A6" s="2"/>
      <c r="B6" s="48"/>
      <c r="C6" s="3"/>
      <c r="D6" s="3"/>
      <c r="E6" s="3"/>
    </row>
    <row r="7" spans="1:6" x14ac:dyDescent="0.25">
      <c r="A7" s="5" t="s">
        <v>75</v>
      </c>
      <c r="B7" s="46">
        <v>17</v>
      </c>
      <c r="C7" s="17">
        <v>6171052.5906100003</v>
      </c>
      <c r="D7" s="18"/>
      <c r="E7" s="17">
        <v>3475283.24462</v>
      </c>
    </row>
    <row r="8" spans="1:6" x14ac:dyDescent="0.25">
      <c r="A8" s="5" t="s">
        <v>76</v>
      </c>
      <c r="B8" s="46">
        <v>18</v>
      </c>
      <c r="C8" s="17">
        <v>-186502.57952999999</v>
      </c>
      <c r="D8" s="18"/>
      <c r="E8" s="17">
        <v>-45024.64501</v>
      </c>
      <c r="F8" s="58"/>
    </row>
    <row r="9" spans="1:6" ht="24" x14ac:dyDescent="0.25">
      <c r="A9" s="12" t="s">
        <v>77</v>
      </c>
      <c r="B9" s="47"/>
      <c r="C9" s="20">
        <v>5984550.0110800005</v>
      </c>
      <c r="D9" s="20"/>
      <c r="E9" s="20">
        <v>3430258.5996099999</v>
      </c>
    </row>
    <row r="10" spans="1:6" s="58" customFormat="1" x14ac:dyDescent="0.25">
      <c r="A10" s="9" t="s">
        <v>78</v>
      </c>
      <c r="B10" s="46">
        <v>5</v>
      </c>
      <c r="C10" s="17">
        <v>-2915958.3588800002</v>
      </c>
      <c r="D10" s="17"/>
      <c r="E10" s="17">
        <v>-1065781.41081</v>
      </c>
      <c r="F10" s="56"/>
    </row>
    <row r="11" spans="1:6" s="58" customFormat="1" ht="24" x14ac:dyDescent="0.25">
      <c r="A11" s="12" t="s">
        <v>79</v>
      </c>
      <c r="B11" s="47"/>
      <c r="C11" s="20">
        <v>3068591.6522000004</v>
      </c>
      <c r="D11" s="20"/>
      <c r="E11" s="20">
        <v>2364477.1887999997</v>
      </c>
    </row>
    <row r="12" spans="1:6" ht="15.75" thickBot="1" x14ac:dyDescent="0.3">
      <c r="A12" s="9" t="s">
        <v>14</v>
      </c>
      <c r="B12" s="46">
        <v>19</v>
      </c>
      <c r="C12" s="19">
        <v>-1685879.1627400001</v>
      </c>
      <c r="D12" s="21"/>
      <c r="E12" s="19">
        <v>-1095687.32657</v>
      </c>
    </row>
    <row r="13" spans="1:6" x14ac:dyDescent="0.25">
      <c r="A13" s="7" t="s">
        <v>15</v>
      </c>
      <c r="B13" s="49"/>
      <c r="C13" s="20">
        <v>1382712.4894600003</v>
      </c>
      <c r="D13" s="21"/>
      <c r="E13" s="20">
        <v>1268789.8622299996</v>
      </c>
    </row>
    <row r="14" spans="1:6" x14ac:dyDescent="0.25">
      <c r="A14" s="9" t="s">
        <v>16</v>
      </c>
      <c r="B14" s="46">
        <v>21</v>
      </c>
      <c r="C14" s="17">
        <v>-277667.15841999999</v>
      </c>
      <c r="D14" s="21"/>
      <c r="E14" s="17">
        <v>-135456.82411000002</v>
      </c>
    </row>
    <row r="15" spans="1:6" x14ac:dyDescent="0.25">
      <c r="A15" s="9" t="s">
        <v>80</v>
      </c>
      <c r="B15" s="46">
        <v>20</v>
      </c>
      <c r="C15" s="17">
        <v>-53810.560600000004</v>
      </c>
      <c r="D15" s="21"/>
      <c r="E15" s="17">
        <v>-36151.127140000004</v>
      </c>
      <c r="F15" s="56"/>
    </row>
    <row r="16" spans="1:6" ht="15.75" thickBot="1" x14ac:dyDescent="0.3">
      <c r="A16" s="9" t="s">
        <v>84</v>
      </c>
      <c r="B16" s="46">
        <v>22</v>
      </c>
      <c r="C16" s="17">
        <v>-294746.37184000004</v>
      </c>
      <c r="D16" s="21"/>
      <c r="E16" s="17">
        <v>-15197.87571</v>
      </c>
      <c r="F16" s="56"/>
    </row>
    <row r="17" spans="1:5" x14ac:dyDescent="0.25">
      <c r="A17" s="7" t="s">
        <v>17</v>
      </c>
      <c r="B17" s="47"/>
      <c r="C17" s="22">
        <v>756488.39860000031</v>
      </c>
      <c r="D17" s="21"/>
      <c r="E17" s="22">
        <v>1081984.0352699996</v>
      </c>
    </row>
    <row r="18" spans="1:5" x14ac:dyDescent="0.25">
      <c r="A18" s="9" t="s">
        <v>81</v>
      </c>
      <c r="B18" s="46">
        <v>23</v>
      </c>
      <c r="C18" s="17">
        <v>-247025.465</v>
      </c>
      <c r="D18" s="21"/>
      <c r="E18" s="17">
        <v>-215521.38099999999</v>
      </c>
    </row>
    <row r="19" spans="1:5" ht="15.75" thickBot="1" x14ac:dyDescent="0.3">
      <c r="A19" s="7" t="s">
        <v>82</v>
      </c>
      <c r="B19" s="47"/>
      <c r="C19" s="20">
        <v>509462.93360000034</v>
      </c>
      <c r="D19" s="23"/>
      <c r="E19" s="20">
        <v>866462.65426999959</v>
      </c>
    </row>
    <row r="20" spans="1:5" ht="15.75" thickBot="1" x14ac:dyDescent="0.3">
      <c r="A20" s="7" t="s">
        <v>83</v>
      </c>
      <c r="B20" s="2"/>
      <c r="C20" s="24">
        <v>509462.93360000034</v>
      </c>
      <c r="D20" s="23"/>
      <c r="E20" s="24">
        <v>866462.65426999959</v>
      </c>
    </row>
    <row r="21" spans="1:5" ht="15.75" thickTop="1" x14ac:dyDescent="0.25">
      <c r="B21" s="6"/>
      <c r="C21" s="8"/>
      <c r="D21" s="12"/>
      <c r="E21" s="3"/>
    </row>
    <row r="22" spans="1:5" x14ac:dyDescent="0.25">
      <c r="B22" s="6"/>
      <c r="C22" s="63"/>
      <c r="D22" s="3"/>
      <c r="E22" s="3"/>
    </row>
    <row r="23" spans="1:5" x14ac:dyDescent="0.25">
      <c r="C23" s="57"/>
    </row>
    <row r="25" spans="1:5" x14ac:dyDescent="0.25">
      <c r="A25" s="34" t="s">
        <v>28</v>
      </c>
    </row>
    <row r="26" spans="1:5" x14ac:dyDescent="0.25">
      <c r="A26" s="34" t="s">
        <v>72</v>
      </c>
    </row>
  </sheetData>
  <mergeCells count="1">
    <mergeCell ref="A2:E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>
      <selection activeCell="H16" sqref="H16"/>
    </sheetView>
  </sheetViews>
  <sheetFormatPr defaultRowHeight="15" x14ac:dyDescent="0.25"/>
  <cols>
    <col min="1" max="1" width="28.85546875" customWidth="1"/>
    <col min="2" max="2" width="16.7109375" customWidth="1"/>
    <col min="3" max="3" width="2.28515625" customWidth="1"/>
    <col min="4" max="4" width="15" customWidth="1"/>
    <col min="5" max="5" width="2.85546875" customWidth="1"/>
    <col min="6" max="6" width="12.28515625" customWidth="1"/>
    <col min="7" max="7" width="1.7109375" customWidth="1"/>
    <col min="8" max="8" width="14.28515625" customWidth="1"/>
  </cols>
  <sheetData>
    <row r="1" spans="1:19" x14ac:dyDescent="0.25">
      <c r="A1" s="14" t="s">
        <v>27</v>
      </c>
      <c r="B1" s="32"/>
      <c r="C1" s="32"/>
      <c r="D1" s="32"/>
      <c r="E1" s="32"/>
      <c r="F1" s="32"/>
      <c r="G1" s="32"/>
      <c r="S1" t="s">
        <v>31</v>
      </c>
    </row>
    <row r="2" spans="1:19" x14ac:dyDescent="0.25">
      <c r="A2" s="14" t="s">
        <v>93</v>
      </c>
      <c r="B2" s="32"/>
      <c r="C2" s="32"/>
      <c r="D2" s="32"/>
      <c r="E2" s="32"/>
      <c r="F2" s="32"/>
      <c r="G2" s="32"/>
    </row>
    <row r="4" spans="1:19" x14ac:dyDescent="0.25">
      <c r="A4" s="1"/>
      <c r="B4" s="12"/>
      <c r="C4" s="1"/>
      <c r="D4" s="3"/>
      <c r="E4" s="1"/>
      <c r="F4" s="3"/>
      <c r="G4" s="1"/>
      <c r="H4" s="3"/>
    </row>
    <row r="5" spans="1:19" ht="24" x14ac:dyDescent="0.25">
      <c r="A5" s="1"/>
      <c r="B5" s="12" t="s">
        <v>10</v>
      </c>
      <c r="C5" s="1"/>
      <c r="D5" s="12" t="s">
        <v>25</v>
      </c>
      <c r="E5" s="1"/>
      <c r="F5" s="3" t="s">
        <v>11</v>
      </c>
      <c r="G5" s="1"/>
      <c r="H5" s="3" t="s">
        <v>12</v>
      </c>
    </row>
    <row r="6" spans="1:19" x14ac:dyDescent="0.25">
      <c r="A6" s="1"/>
      <c r="B6" s="3" t="s">
        <v>2</v>
      </c>
      <c r="C6" s="1"/>
      <c r="D6" s="3" t="s">
        <v>2</v>
      </c>
      <c r="E6" s="1"/>
      <c r="F6" s="3" t="s">
        <v>2</v>
      </c>
      <c r="G6" s="1"/>
      <c r="H6" s="3" t="s">
        <v>2</v>
      </c>
    </row>
    <row r="7" spans="1:19" ht="15.75" thickBot="1" x14ac:dyDescent="0.3">
      <c r="A7" s="12" t="s">
        <v>20</v>
      </c>
      <c r="B7" s="25">
        <v>120000</v>
      </c>
      <c r="C7" s="26"/>
      <c r="D7" s="25">
        <v>70769</v>
      </c>
      <c r="E7" s="26"/>
      <c r="F7" s="25">
        <v>157082</v>
      </c>
      <c r="G7" s="26"/>
      <c r="H7" s="25">
        <f>SUM(B7:F7)</f>
        <v>347851</v>
      </c>
    </row>
    <row r="8" spans="1:19" s="32" customFormat="1" x14ac:dyDescent="0.25">
      <c r="A8" s="5" t="s">
        <v>18</v>
      </c>
      <c r="B8" s="27"/>
      <c r="C8" s="27"/>
      <c r="D8" s="60"/>
      <c r="E8" s="60"/>
      <c r="F8" s="60">
        <v>866462</v>
      </c>
      <c r="G8" s="27"/>
      <c r="H8" s="26">
        <f>SUM(B8:G8)</f>
        <v>866462</v>
      </c>
    </row>
    <row r="9" spans="1:19" ht="48.75" thickBot="1" x14ac:dyDescent="0.3">
      <c r="A9" s="5" t="s">
        <v>30</v>
      </c>
      <c r="B9" s="28"/>
      <c r="C9" s="27"/>
      <c r="D9" s="60">
        <v>62230</v>
      </c>
      <c r="E9" s="60"/>
      <c r="F9" s="60"/>
      <c r="G9" s="27"/>
      <c r="H9" s="26">
        <f>SUM(B9:G9)</f>
        <v>62230</v>
      </c>
    </row>
    <row r="10" spans="1:19" ht="15.75" thickBot="1" x14ac:dyDescent="0.3">
      <c r="A10" s="12" t="s">
        <v>94</v>
      </c>
      <c r="B10" s="29">
        <f>B7</f>
        <v>120000</v>
      </c>
      <c r="C10" s="21"/>
      <c r="D10" s="30">
        <f>D7+D9</f>
        <v>132999</v>
      </c>
      <c r="E10" s="21"/>
      <c r="F10" s="30">
        <f>F7+F8</f>
        <v>1023544</v>
      </c>
      <c r="G10" s="21"/>
      <c r="H10" s="30">
        <f>H7+H8+H9</f>
        <v>1276543</v>
      </c>
    </row>
    <row r="11" spans="1:19" ht="15.75" thickTop="1" x14ac:dyDescent="0.25">
      <c r="A11" s="12"/>
      <c r="B11" s="26"/>
      <c r="C11" s="26"/>
      <c r="D11" s="26"/>
      <c r="E11" s="26"/>
      <c r="F11" s="26"/>
      <c r="G11" s="26"/>
      <c r="H11" s="26"/>
    </row>
    <row r="12" spans="1:19" ht="15.75" thickBot="1" x14ac:dyDescent="0.3">
      <c r="A12" s="12" t="s">
        <v>74</v>
      </c>
      <c r="B12" s="25">
        <v>120000</v>
      </c>
      <c r="C12" s="26"/>
      <c r="D12" s="25">
        <v>132999</v>
      </c>
      <c r="E12" s="26"/>
      <c r="F12" s="25">
        <v>1060305</v>
      </c>
      <c r="G12" s="26"/>
      <c r="H12" s="25">
        <f>SUM(B12:F12)</f>
        <v>1313304</v>
      </c>
    </row>
    <row r="13" spans="1:19" x14ac:dyDescent="0.25">
      <c r="A13" s="5" t="s">
        <v>18</v>
      </c>
      <c r="B13" s="27"/>
      <c r="C13" s="27"/>
      <c r="D13" s="27"/>
      <c r="E13" s="27"/>
      <c r="F13" s="27">
        <v>642462</v>
      </c>
      <c r="G13" s="27"/>
      <c r="H13" s="26">
        <f>SUM(B13:G13)</f>
        <v>642462</v>
      </c>
    </row>
    <row r="14" spans="1:19" s="62" customFormat="1" x14ac:dyDescent="0.25">
      <c r="A14" s="5" t="s">
        <v>96</v>
      </c>
      <c r="B14" s="27"/>
      <c r="C14" s="27"/>
      <c r="E14" s="27"/>
      <c r="F14" s="27">
        <v>-63000</v>
      </c>
      <c r="G14" s="27"/>
      <c r="H14" s="26">
        <f>SUM(B14:G14)</f>
        <v>-63000</v>
      </c>
    </row>
    <row r="15" spans="1:19" ht="48.75" thickBot="1" x14ac:dyDescent="0.3">
      <c r="A15" s="5" t="s">
        <v>30</v>
      </c>
      <c r="B15" s="28"/>
      <c r="C15" s="27"/>
      <c r="D15" s="27">
        <v>-132999</v>
      </c>
      <c r="E15" s="27"/>
      <c r="F15" s="27"/>
      <c r="G15" s="27"/>
      <c r="H15" s="26">
        <f>SUM(B15:G15)</f>
        <v>-132999</v>
      </c>
    </row>
    <row r="16" spans="1:19" ht="15.75" thickBot="1" x14ac:dyDescent="0.3">
      <c r="A16" s="12" t="s">
        <v>95</v>
      </c>
      <c r="B16" s="29">
        <f>B12</f>
        <v>120000</v>
      </c>
      <c r="C16" s="21"/>
      <c r="D16" s="30">
        <f>D12+D15</f>
        <v>0</v>
      </c>
      <c r="E16" s="21"/>
      <c r="F16" s="30">
        <f>F12+F13+F14</f>
        <v>1639767</v>
      </c>
      <c r="G16" s="21"/>
      <c r="H16" s="30">
        <f>H12+H13+H15+H14</f>
        <v>1759767</v>
      </c>
    </row>
    <row r="17" spans="1:1" ht="15.75" thickTop="1" x14ac:dyDescent="0.25"/>
    <row r="21" spans="1:1" ht="15.75" x14ac:dyDescent="0.25">
      <c r="A21" s="50" t="s">
        <v>28</v>
      </c>
    </row>
    <row r="22" spans="1:1" ht="15.75" x14ac:dyDescent="0.25">
      <c r="A22" s="50" t="s">
        <v>72</v>
      </c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9" zoomScaleNormal="100" workbookViewId="0">
      <selection activeCell="B53" sqref="B53"/>
    </sheetView>
  </sheetViews>
  <sheetFormatPr defaultColWidth="8.85546875" defaultRowHeight="12.75" x14ac:dyDescent="0.2"/>
  <cols>
    <col min="1" max="1" width="57" style="38" customWidth="1"/>
    <col min="2" max="2" width="10.5703125" style="38" customWidth="1"/>
    <col min="3" max="3" width="15.42578125" style="38" customWidth="1"/>
    <col min="4" max="4" width="18.28515625" style="37" customWidth="1"/>
    <col min="5" max="9" width="16.5703125" style="43" customWidth="1"/>
    <col min="10" max="15" width="16.5703125" style="44" customWidth="1"/>
    <col min="16" max="16384" width="8.85546875" style="44"/>
  </cols>
  <sheetData>
    <row r="1" spans="1:9" ht="15" x14ac:dyDescent="0.25">
      <c r="A1" s="14" t="s">
        <v>27</v>
      </c>
      <c r="B1" s="14"/>
      <c r="C1" s="14"/>
      <c r="D1" s="32"/>
      <c r="E1" s="32"/>
      <c r="F1" s="32"/>
      <c r="G1" s="32"/>
      <c r="H1" s="32"/>
      <c r="I1" s="32"/>
    </row>
    <row r="2" spans="1:9" ht="15" x14ac:dyDescent="0.25">
      <c r="A2" s="14" t="s">
        <v>87</v>
      </c>
      <c r="B2" s="14"/>
      <c r="C2" s="14"/>
      <c r="D2" s="32"/>
      <c r="E2" s="32"/>
      <c r="F2" s="32"/>
      <c r="G2" s="32"/>
      <c r="H2" s="32"/>
      <c r="I2" s="32"/>
    </row>
    <row r="3" spans="1:9" ht="69" customHeight="1" x14ac:dyDescent="0.2">
      <c r="C3" s="59" t="s">
        <v>88</v>
      </c>
      <c r="D3" s="59" t="s">
        <v>89</v>
      </c>
    </row>
    <row r="4" spans="1:9" ht="24" x14ac:dyDescent="0.2">
      <c r="A4" s="40"/>
      <c r="B4" s="16" t="s">
        <v>1</v>
      </c>
      <c r="C4" s="39" t="s">
        <v>85</v>
      </c>
      <c r="D4" s="39" t="s">
        <v>32</v>
      </c>
    </row>
    <row r="5" spans="1:9" x14ac:dyDescent="0.2">
      <c r="A5" s="35" t="s">
        <v>33</v>
      </c>
      <c r="B5" s="35"/>
      <c r="C5" s="35"/>
      <c r="D5" s="41"/>
    </row>
    <row r="6" spans="1:9" x14ac:dyDescent="0.2">
      <c r="A6" s="9" t="s">
        <v>34</v>
      </c>
      <c r="B6" s="36"/>
      <c r="C6" s="17">
        <v>6631326.2723199995</v>
      </c>
      <c r="D6" s="17">
        <v>3945246.0877</v>
      </c>
    </row>
    <row r="7" spans="1:9" x14ac:dyDescent="0.2">
      <c r="A7" s="9" t="s">
        <v>35</v>
      </c>
      <c r="B7" s="36"/>
      <c r="C7" s="17">
        <v>3828174.5348800002</v>
      </c>
      <c r="D7" s="17">
        <v>2113245.9246</v>
      </c>
    </row>
    <row r="8" spans="1:9" x14ac:dyDescent="0.2">
      <c r="A8" s="9" t="s">
        <v>86</v>
      </c>
      <c r="B8" s="36"/>
      <c r="C8" s="17">
        <v>1307565.06155</v>
      </c>
      <c r="D8" s="17">
        <v>516344.76147000003</v>
      </c>
    </row>
    <row r="9" spans="1:9" x14ac:dyDescent="0.2">
      <c r="A9" s="9" t="s">
        <v>36</v>
      </c>
      <c r="B9" s="36"/>
      <c r="C9" s="17">
        <v>53261.847980000006</v>
      </c>
      <c r="D9" s="17">
        <v>20026.74698</v>
      </c>
    </row>
    <row r="10" spans="1:9" x14ac:dyDescent="0.2">
      <c r="A10" s="9" t="s">
        <v>57</v>
      </c>
      <c r="B10" s="36"/>
      <c r="C10" s="17">
        <v>173480.05368000001</v>
      </c>
      <c r="D10" s="17">
        <v>31180.147100000002</v>
      </c>
    </row>
    <row r="11" spans="1:9" x14ac:dyDescent="0.2">
      <c r="A11" s="35" t="s">
        <v>37</v>
      </c>
      <c r="B11" s="42"/>
      <c r="C11" s="20">
        <v>11993807.770410001</v>
      </c>
      <c r="D11" s="20">
        <v>6626043.6678499999</v>
      </c>
    </row>
    <row r="12" spans="1:9" x14ac:dyDescent="0.2">
      <c r="A12" s="9" t="s">
        <v>38</v>
      </c>
      <c r="B12" s="36"/>
      <c r="C12" s="17">
        <v>-9679870.9294799995</v>
      </c>
      <c r="D12" s="61">
        <v>-6237166</v>
      </c>
    </row>
    <row r="13" spans="1:9" x14ac:dyDescent="0.2">
      <c r="A13" s="9" t="s">
        <v>39</v>
      </c>
      <c r="B13" s="36"/>
      <c r="C13" s="17">
        <v>-148711</v>
      </c>
      <c r="D13" s="17">
        <v>-95268.474000000002</v>
      </c>
    </row>
    <row r="14" spans="1:9" x14ac:dyDescent="0.2">
      <c r="A14" s="9" t="s">
        <v>40</v>
      </c>
      <c r="B14" s="36"/>
      <c r="C14" s="17">
        <v>-1682607.7883900001</v>
      </c>
      <c r="D14" s="17">
        <v>-993240.8618500001</v>
      </c>
    </row>
    <row r="15" spans="1:9" x14ac:dyDescent="0.2">
      <c r="A15" s="9" t="s">
        <v>41</v>
      </c>
      <c r="B15" s="36"/>
      <c r="C15" s="17">
        <v>-348686.93854</v>
      </c>
      <c r="D15" s="17">
        <v>-81183.770289999986</v>
      </c>
    </row>
    <row r="16" spans="1:9" x14ac:dyDescent="0.2">
      <c r="A16" s="9" t="s">
        <v>42</v>
      </c>
      <c r="B16" s="36"/>
      <c r="C16" s="17">
        <v>0</v>
      </c>
      <c r="D16" s="17"/>
    </row>
    <row r="17" spans="1:4" x14ac:dyDescent="0.2">
      <c r="A17" s="9" t="s">
        <v>43</v>
      </c>
      <c r="B17" s="36"/>
      <c r="C17" s="17">
        <v>-12167.482</v>
      </c>
      <c r="D17" s="17">
        <v>-2195.7271000000001</v>
      </c>
    </row>
    <row r="18" spans="1:4" x14ac:dyDescent="0.2">
      <c r="A18" s="42" t="s">
        <v>44</v>
      </c>
      <c r="B18" s="42"/>
      <c r="C18" s="20">
        <v>-11872044.13841</v>
      </c>
      <c r="D18" s="20">
        <v>-7409054.8332400005</v>
      </c>
    </row>
    <row r="19" spans="1:4" x14ac:dyDescent="0.2">
      <c r="A19" s="35" t="s">
        <v>45</v>
      </c>
      <c r="B19" s="35"/>
      <c r="C19" s="20">
        <v>121763.63200000115</v>
      </c>
      <c r="D19" s="20">
        <v>-783011.16539000068</v>
      </c>
    </row>
    <row r="20" spans="1:4" x14ac:dyDescent="0.2">
      <c r="A20" s="40"/>
      <c r="B20" s="40"/>
      <c r="C20" s="40"/>
    </row>
    <row r="21" spans="1:4" x14ac:dyDescent="0.2">
      <c r="A21" s="35" t="s">
        <v>46</v>
      </c>
      <c r="B21" s="35"/>
      <c r="C21" s="35"/>
      <c r="D21" s="41"/>
    </row>
    <row r="22" spans="1:4" x14ac:dyDescent="0.2">
      <c r="A22" s="9" t="s">
        <v>47</v>
      </c>
      <c r="B22" s="36"/>
      <c r="C22" s="17">
        <v>-7568.4741199999999</v>
      </c>
      <c r="D22" s="17">
        <v>-34143.175999999999</v>
      </c>
    </row>
    <row r="23" spans="1:4" x14ac:dyDescent="0.2">
      <c r="A23" s="9" t="s">
        <v>63</v>
      </c>
      <c r="B23" s="36"/>
      <c r="C23" s="17">
        <v>-81</v>
      </c>
      <c r="D23" s="17">
        <v>-15</v>
      </c>
    </row>
    <row r="24" spans="1:4" ht="25.5" x14ac:dyDescent="0.2">
      <c r="A24" s="35" t="s">
        <v>48</v>
      </c>
      <c r="B24" s="35"/>
      <c r="C24" s="20">
        <v>-7649.4741199999999</v>
      </c>
      <c r="D24" s="20">
        <v>-34158.175999999999</v>
      </c>
    </row>
    <row r="25" spans="1:4" x14ac:dyDescent="0.2">
      <c r="A25" s="40"/>
      <c r="B25" s="40"/>
      <c r="C25" s="40"/>
    </row>
    <row r="26" spans="1:4" x14ac:dyDescent="0.2">
      <c r="A26" s="35" t="s">
        <v>49</v>
      </c>
      <c r="B26" s="35"/>
      <c r="C26" s="35"/>
      <c r="D26" s="41"/>
    </row>
    <row r="27" spans="1:4" x14ac:dyDescent="0.2">
      <c r="A27" s="9" t="s">
        <v>50</v>
      </c>
      <c r="B27" s="36"/>
      <c r="C27" s="17">
        <v>0</v>
      </c>
      <c r="D27" s="17"/>
    </row>
    <row r="28" spans="1:4" x14ac:dyDescent="0.2">
      <c r="A28" s="9" t="s">
        <v>51</v>
      </c>
      <c r="B28" s="36"/>
      <c r="C28" s="17">
        <v>0</v>
      </c>
      <c r="D28" s="17">
        <v>199738</v>
      </c>
    </row>
    <row r="29" spans="1:4" x14ac:dyDescent="0.2">
      <c r="A29" s="9" t="s">
        <v>67</v>
      </c>
      <c r="B29" s="36"/>
      <c r="C29" s="17">
        <v>0</v>
      </c>
      <c r="D29" s="17">
        <v>75000</v>
      </c>
    </row>
    <row r="30" spans="1:4" x14ac:dyDescent="0.2">
      <c r="A30" s="9" t="s">
        <v>69</v>
      </c>
      <c r="B30" s="36"/>
      <c r="C30" s="17">
        <v>332786.26927999995</v>
      </c>
      <c r="D30" s="17">
        <v>775057.94423999998</v>
      </c>
    </row>
    <row r="31" spans="1:4" x14ac:dyDescent="0.2">
      <c r="A31" s="9" t="s">
        <v>57</v>
      </c>
      <c r="B31" s="36"/>
      <c r="C31" s="17">
        <v>0</v>
      </c>
      <c r="D31" s="17"/>
    </row>
    <row r="32" spans="1:4" x14ac:dyDescent="0.2">
      <c r="A32" s="35" t="s">
        <v>64</v>
      </c>
      <c r="B32" s="36"/>
      <c r="C32" s="20">
        <v>332786.26927999995</v>
      </c>
      <c r="D32" s="20">
        <v>1049795.9442400001</v>
      </c>
    </row>
    <row r="33" spans="1:4" x14ac:dyDescent="0.2">
      <c r="A33" s="9" t="s">
        <v>68</v>
      </c>
      <c r="B33" s="36"/>
      <c r="C33" s="17">
        <v>-113738</v>
      </c>
      <c r="D33" s="17">
        <v>-48578.65</v>
      </c>
    </row>
    <row r="34" spans="1:4" x14ac:dyDescent="0.2">
      <c r="A34" s="9" t="s">
        <v>70</v>
      </c>
      <c r="B34" s="36"/>
      <c r="C34" s="17">
        <v>-186522.92558000001</v>
      </c>
      <c r="D34" s="17">
        <v>-29414.55</v>
      </c>
    </row>
    <row r="35" spans="1:4" x14ac:dyDescent="0.2">
      <c r="A35" s="9" t="s">
        <v>97</v>
      </c>
      <c r="B35" s="36"/>
      <c r="C35" s="17">
        <v>-60000</v>
      </c>
      <c r="D35" s="17"/>
    </row>
    <row r="36" spans="1:4" x14ac:dyDescent="0.2">
      <c r="A36" s="9" t="s">
        <v>98</v>
      </c>
      <c r="B36" s="36"/>
      <c r="C36" s="17">
        <v>-100000</v>
      </c>
      <c r="D36" s="17"/>
    </row>
    <row r="37" spans="1:4" x14ac:dyDescent="0.2">
      <c r="A37" s="9" t="s">
        <v>66</v>
      </c>
      <c r="B37" s="36"/>
      <c r="D37" s="17">
        <v>-76727.777790000007</v>
      </c>
    </row>
    <row r="38" spans="1:4" x14ac:dyDescent="0.2">
      <c r="A38" s="42" t="s">
        <v>65</v>
      </c>
      <c r="B38" s="42"/>
      <c r="C38" s="20">
        <v>-460260.92558000004</v>
      </c>
      <c r="D38" s="20">
        <v>-154720.97779</v>
      </c>
    </row>
    <row r="39" spans="1:4" ht="25.5" x14ac:dyDescent="0.2">
      <c r="A39" s="35" t="s">
        <v>52</v>
      </c>
      <c r="B39" s="35"/>
      <c r="C39" s="20">
        <v>-127474.65630000009</v>
      </c>
      <c r="D39" s="20">
        <v>895074.96645000007</v>
      </c>
    </row>
    <row r="40" spans="1:4" x14ac:dyDescent="0.2">
      <c r="A40" s="40"/>
      <c r="B40" s="40"/>
      <c r="C40" s="40"/>
    </row>
    <row r="41" spans="1:4" x14ac:dyDescent="0.2">
      <c r="A41" s="35" t="s">
        <v>53</v>
      </c>
      <c r="B41" s="35"/>
      <c r="C41" s="20">
        <v>-13360.498419998912</v>
      </c>
      <c r="D41" s="20">
        <v>77905.625059999438</v>
      </c>
    </row>
    <row r="42" spans="1:4" x14ac:dyDescent="0.2">
      <c r="A42" s="9" t="s">
        <v>54</v>
      </c>
      <c r="B42" s="36"/>
      <c r="C42" s="17">
        <v>27974.932639999999</v>
      </c>
      <c r="D42" s="17">
        <v>485.58332999999999</v>
      </c>
    </row>
    <row r="43" spans="1:4" x14ac:dyDescent="0.2">
      <c r="A43" s="9" t="s">
        <v>55</v>
      </c>
      <c r="B43" s="36"/>
      <c r="C43" s="17">
        <v>172054</v>
      </c>
      <c r="D43" s="17">
        <v>30677</v>
      </c>
    </row>
    <row r="44" spans="1:4" x14ac:dyDescent="0.2">
      <c r="A44" s="9" t="s">
        <v>56</v>
      </c>
      <c r="B44" s="51">
        <v>4</v>
      </c>
      <c r="C44" s="20">
        <f>SUM(C41:C43)</f>
        <v>186668.4342200011</v>
      </c>
      <c r="D44" s="20">
        <f>SUM(D41:D43)</f>
        <v>109068.20838999943</v>
      </c>
    </row>
    <row r="45" spans="1:4" x14ac:dyDescent="0.2">
      <c r="D45" s="45"/>
    </row>
    <row r="46" spans="1:4" x14ac:dyDescent="0.2">
      <c r="C46" s="52"/>
      <c r="D46" s="52"/>
    </row>
    <row r="47" spans="1:4" x14ac:dyDescent="0.2">
      <c r="D47" s="52"/>
    </row>
    <row r="48" spans="1:4" x14ac:dyDescent="0.2">
      <c r="C48" s="53"/>
    </row>
    <row r="49" spans="1:4" ht="15.75" x14ac:dyDescent="0.25">
      <c r="A49" s="50" t="s">
        <v>28</v>
      </c>
      <c r="B49" s="32"/>
      <c r="D49" s="43"/>
    </row>
    <row r="50" spans="1:4" ht="19.5" customHeight="1" x14ac:dyDescent="0.25">
      <c r="A50" s="50" t="s">
        <v>72</v>
      </c>
      <c r="B50" s="32"/>
      <c r="D50" s="43"/>
    </row>
    <row r="51" spans="1:4" x14ac:dyDescent="0.2">
      <c r="C51" s="37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</vt:lpstr>
      <vt:lpstr>ОПУ</vt:lpstr>
      <vt:lpstr>Капитал</vt:lpstr>
      <vt:lpstr>ОДДС</vt:lpstr>
      <vt:lpstr>ОПУ!_Hlk35446127</vt:lpstr>
      <vt:lpstr>Баланс!_Hlk523759641</vt:lpstr>
      <vt:lpstr>ОПУ!_Hlk523759728</vt:lpstr>
      <vt:lpstr>ОПУ!_Hlk9584503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Пользователь Windows</cp:lastModifiedBy>
  <cp:lastPrinted>2022-11-04T08:30:17Z</cp:lastPrinted>
  <dcterms:created xsi:type="dcterms:W3CDTF">2020-11-17T11:18:59Z</dcterms:created>
  <dcterms:modified xsi:type="dcterms:W3CDTF">2022-11-04T08:30:19Z</dcterms:modified>
</cp:coreProperties>
</file>