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 activeTab="3"/>
  </bookViews>
  <sheets>
    <sheet name="ББ" sheetId="1" r:id="rId1"/>
    <sheet name="ОПиУ" sheetId="3" r:id="rId2"/>
    <sheet name="ДДС" sheetId="4" r:id="rId3"/>
    <sheet name="Капитал" sheetId="2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3" l="1"/>
  <c r="X30" i="1"/>
  <c r="X24" i="1"/>
  <c r="W24" i="1"/>
  <c r="T23" i="2"/>
  <c r="S26" i="2"/>
  <c r="T26" i="2" s="1"/>
  <c r="V26" i="2" s="1"/>
  <c r="T21" i="2"/>
  <c r="T22" i="2"/>
  <c r="T20" i="2"/>
  <c r="T25" i="2"/>
  <c r="V20" i="2"/>
  <c r="V25" i="2"/>
  <c r="V23" i="2"/>
  <c r="W30" i="4"/>
  <c r="W40" i="4"/>
  <c r="V30" i="4"/>
  <c r="V40" i="4" s="1"/>
  <c r="W23" i="4"/>
  <c r="V23" i="4"/>
  <c r="V19" i="4"/>
  <c r="V36" i="4"/>
  <c r="W33" i="1"/>
  <c r="W30" i="1"/>
  <c r="W34" i="1" s="1"/>
  <c r="X34" i="1"/>
  <c r="X26" i="3"/>
  <c r="X33" i="1"/>
  <c r="W19" i="4"/>
  <c r="V21" i="2" l="1"/>
</calcChain>
</file>

<file path=xl/sharedStrings.xml><?xml version="1.0" encoding="utf-8"?>
<sst xmlns="http://schemas.openxmlformats.org/spreadsheetml/2006/main" count="191" uniqueCount="105">
  <si>
    <t>Отчет составлен в соответствии с требованиями к содержанию и раскрытию информации МСФО  для предприятий МСБ</t>
  </si>
  <si>
    <t>Товарищество с ограниченной ответственностью "Микрофинансовая организация "Алтын Кредит"</t>
  </si>
  <si>
    <t>Наименование</t>
  </si>
  <si>
    <t>Вид деятельности</t>
  </si>
  <si>
    <t>Прочие виды кредитования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</si>
  <si>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</si>
  <si>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</si>
  <si>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 Астана, ул. Ш. Уалиханова, д. 9/1, кв. (офис) 2, 150640013805</t>
  </si>
  <si>
    <t>тыс. тенге</t>
  </si>
  <si>
    <t>Показатели</t>
  </si>
  <si>
    <t>-</t>
  </si>
  <si>
    <t>Основные средства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</si>
  <si>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</si>
  <si>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</si>
  <si>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</si>
  <si>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Уставный капитал</t>
  </si>
  <si>
    <t>Руководитель</t>
  </si>
  <si>
    <t>Орманбекова Г. А.</t>
  </si>
  <si>
    <t>(фамилия, имя, отчество)</t>
  </si>
  <si>
    <t>(подпись)</t>
  </si>
  <si>
    <t>Главный бухгалтер</t>
  </si>
  <si>
    <t>Абсеметов Ч. М.</t>
  </si>
  <si>
    <t>М П</t>
  </si>
  <si>
    <t>Промежуточный сокращенный отчет о финансовом положении (бухгалтерский баланс)</t>
  </si>
  <si>
    <t>АКТИВЫ</t>
  </si>
  <si>
    <t>Примечание</t>
  </si>
  <si>
    <t>Денежные средства</t>
  </si>
  <si>
    <t>Займы выданные</t>
  </si>
  <si>
    <t>Прочие текущие активы</t>
  </si>
  <si>
    <t>Предоплата по налогам</t>
  </si>
  <si>
    <t>ИТОГО АКТИВЫ</t>
  </si>
  <si>
    <t>Кредиторская задолженность по налогу на прибыль</t>
  </si>
  <si>
    <t>Финансовые обязательства</t>
  </si>
  <si>
    <t>ИТОГО ОБЯЗАТЕЛЬСТВА</t>
  </si>
  <si>
    <t>Накопленный убыток</t>
  </si>
  <si>
    <t>ИТОГО КАПИТАЛ</t>
  </si>
  <si>
    <t>ИТОГО КАПИТАЛ И ОБЯЗАТЕЛЬСТВА</t>
  </si>
  <si>
    <t>Отчет составлен в соответствии с требованиями к содержанию и раскрытию информации МСФО для предприятий МСБ</t>
  </si>
  <si>
    <t xml:space="preserve">               ПРОМЕЖУТОЧНЫЙ СОКРАЩЕННЫЙ ОТЧЕТ ОБ ИЗМЕНЕНИЯХ В КАПИТАЛЕ</t>
  </si>
  <si>
    <t>Показатель</t>
  </si>
  <si>
    <t xml:space="preserve">Примичание </t>
  </si>
  <si>
    <t>Капитал материнской организации</t>
  </si>
  <si>
    <t>Доля меньшинства</t>
  </si>
  <si>
    <t>Итого капитал</t>
  </si>
  <si>
    <t>Резервный капитал</t>
  </si>
  <si>
    <t xml:space="preserve">накопленный убыток 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</si>
  <si>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</si>
  <si>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</si>
  <si>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</si>
  <si>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</si>
  <si>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</si>
  <si>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</si>
  <si>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</si>
  <si>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</si>
  <si>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</si>
  <si>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 xml:space="preserve">Прибыль ( убыток ) за год </t>
  </si>
  <si>
    <t xml:space="preserve">Сальдо на 1 января 2024 года </t>
  </si>
  <si>
    <t xml:space="preserve">Вклад в уставной капитал </t>
  </si>
  <si>
    <t>Прибыль ( убыток ) за период</t>
  </si>
  <si>
    <t>Итого совокупный прибыль\убыток за период</t>
  </si>
  <si>
    <t>Чистый прибыль\убыток</t>
  </si>
  <si>
    <t>Расходы по корпоративному подоходному налогу</t>
  </si>
  <si>
    <t>Прибыль до налогообложения</t>
  </si>
  <si>
    <t>Прочие расходы</t>
  </si>
  <si>
    <t>Прочие доходы</t>
  </si>
  <si>
    <t>Административные расходы</t>
  </si>
  <si>
    <t>Расходы посозданиюрезерва</t>
  </si>
  <si>
    <t>Доходы от восстановления резерва</t>
  </si>
  <si>
    <t>Доходы по вознаграждениям</t>
  </si>
  <si>
    <t xml:space="preserve">ПРОМЕЖУТОЧНЫЙ СОКРАЩЕННЫЙ ОТЧЕТ О ПРИБЫЛЯХ ИЛИ УБЫТОК И ПРОЧЕМ СОВОКУПНОМ ДОХОДЕ </t>
  </si>
  <si>
    <t>платежи поставщикам за товары и услуги</t>
  </si>
  <si>
    <t>прочие выплаты</t>
  </si>
  <si>
    <t>I. ДЕНЕЖНЫЕ ПОТОКИ ОТ ОПЕРАЦИОННОЙ ДЕЯТЕЛЬНОСТИ:</t>
  </si>
  <si>
    <t>погашение займов выданных</t>
  </si>
  <si>
    <t>поступления по процентам от выданных займов</t>
  </si>
  <si>
    <t>прочее поступление</t>
  </si>
  <si>
    <t>Выбытие денежных средств всего</t>
  </si>
  <si>
    <t>предоставление займов</t>
  </si>
  <si>
    <t>выплаты по опллате труда</t>
  </si>
  <si>
    <t xml:space="preserve">оплата корпоративного подоходного налога </t>
  </si>
  <si>
    <t>налоги и другие платежи в бюджет</t>
  </si>
  <si>
    <t>Чистая сумма денежных средств от операционной деятельности</t>
  </si>
  <si>
    <t>Приобритение основные средства</t>
  </si>
  <si>
    <t xml:space="preserve">III.ДЕНЕЖНЫЕ ПОТОКИ ОТ ФИНАНСОВОЙ ДЕЯТЕЛЬНОСТИ поступление денежных средств всего </t>
  </si>
  <si>
    <t>получение финансовой помощи</t>
  </si>
  <si>
    <t>взнос в уставной капитал</t>
  </si>
  <si>
    <t>погашение финансовой помощи</t>
  </si>
  <si>
    <t>Чистая сумма денежных средств от финансовой деятельности</t>
  </si>
  <si>
    <t>6.Увеличение +\- уменьшение денежных средств</t>
  </si>
  <si>
    <t>7.Денежные средства и их эквиваленты на начало отчетного периода</t>
  </si>
  <si>
    <t>8.Денежные средства и их эквиваленты на конец отчетного периода</t>
  </si>
  <si>
    <t>Поступление денежных средств, всего</t>
  </si>
  <si>
    <t>II.ДЕНЕЖНЫЕ ПОТОКИ ОТ ИНВЕСТИЦИОННОЙ ДЕЯТЕЛЬНОСТИ:</t>
  </si>
  <si>
    <t>по состоянию на 31 марта 2025 года (не аудитировано)</t>
  </si>
  <si>
    <t xml:space="preserve">31 марта      2025 года
</t>
  </si>
  <si>
    <t xml:space="preserve">31 декабря       2024 года
</t>
  </si>
  <si>
    <t>31 марта      2025 год</t>
  </si>
  <si>
    <t>31 марта        2024 год</t>
  </si>
  <si>
    <t>31 марта      2024 год</t>
  </si>
  <si>
    <t xml:space="preserve">Сальдо на 1 января 2025 года </t>
  </si>
  <si>
    <t xml:space="preserve">Сальдо на 31 марта 2025 года </t>
  </si>
  <si>
    <t>за  три месяца, закончившихся 31 марта 2025 года (не аудировано)</t>
  </si>
  <si>
    <t>за три месяца,закончившихся 31 марта 2025 года (не аудировано)</t>
  </si>
  <si>
    <t xml:space="preserve">ПРОМЕЖУТОЧНЫЙ СОКРАЩЕННЫЙ ОТЧЕТ О ДВИЖЕНИИ ДЕНЕЖНЫХ СРЕДСТВ за период, закончившийся 31.03.2025 г (не аудировано) </t>
  </si>
  <si>
    <t>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</si>
</sst>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\ _₽_-;_-@_-"/>
    <numFmt numFmtId="165" formatCode="#,##0\ _₽"/>
  </numFmts>
  <fonts count="13" x14ac:knownFonts="1">
    <font>
      <sz val="8"/>
      <name val="Arial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2"/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164" fontId="7" fillId="2" borderId="6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2" xfId="1" applyAlignment="1">
      <alignment horizontal="left"/>
    </xf>
    <xf numFmtId="0" fontId="6" fillId="0" borderId="2" xfId="1" applyFont="1" applyAlignment="1">
      <alignment horizontal="center" vertical="center"/>
    </xf>
    <xf numFmtId="0" fontId="8" fillId="0" borderId="2" xfId="1"/>
    <xf numFmtId="0" fontId="6" fillId="0" borderId="2" xfId="1" applyFont="1" applyAlignment="1">
      <alignment horizontal="left" vertical="center"/>
    </xf>
    <xf numFmtId="0" fontId="8" fillId="0" borderId="2" xfId="1" applyAlignment="1">
      <alignment horizontal="center" vertical="center"/>
    </xf>
    <xf numFmtId="0" fontId="10" fillId="0" borderId="2" xfId="1" applyFont="1" applyAlignment="1">
      <alignment vertical="center"/>
    </xf>
    <xf numFmtId="0" fontId="6" fillId="0" borderId="2" xfId="1" applyFont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65" fontId="11" fillId="0" borderId="5" xfId="1" applyNumberFormat="1" applyFont="1" applyBorder="1" applyAlignment="1">
      <alignment horizontal="center" vertical="center"/>
    </xf>
    <xf numFmtId="165" fontId="11" fillId="0" borderId="6" xfId="1" applyNumberFormat="1" applyFont="1" applyBorder="1" applyAlignment="1">
      <alignment horizontal="center" vertical="center"/>
    </xf>
    <xf numFmtId="165" fontId="11" fillId="0" borderId="18" xfId="1" applyNumberFormat="1" applyFont="1" applyBorder="1" applyAlignment="1">
      <alignment horizontal="center" vertical="center"/>
    </xf>
    <xf numFmtId="165" fontId="8" fillId="0" borderId="2" xfId="1" applyNumberFormat="1" applyAlignment="1">
      <alignment horizontal="left"/>
    </xf>
    <xf numFmtId="165" fontId="7" fillId="2" borderId="19" xfId="1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18" xfId="1" applyNumberFormat="1" applyFont="1" applyFill="1" applyBorder="1" applyAlignment="1">
      <alignment horizontal="center" vertical="center"/>
    </xf>
    <xf numFmtId="165" fontId="6" fillId="2" borderId="19" xfId="1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8" fillId="0" borderId="2" xfId="1" applyNumberFormat="1"/>
    <xf numFmtId="165" fontId="7" fillId="0" borderId="19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center" vertical="center"/>
    </xf>
    <xf numFmtId="0" fontId="12" fillId="0" borderId="2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Alignment="1">
      <alignment vertical="center"/>
    </xf>
    <xf numFmtId="164" fontId="7" fillId="0" borderId="6" xfId="1" applyNumberFormat="1" applyFont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vertical="center"/>
    </xf>
    <xf numFmtId="0" fontId="8" fillId="0" borderId="20" xfId="1" applyBorder="1" applyAlignment="1">
      <alignment horizontal="left"/>
    </xf>
    <xf numFmtId="164" fontId="6" fillId="0" borderId="6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/>
    </xf>
    <xf numFmtId="37" fontId="6" fillId="0" borderId="6" xfId="1" applyNumberFormat="1" applyFont="1" applyBorder="1" applyAlignment="1">
      <alignment horizontal="center" vertical="center"/>
    </xf>
    <xf numFmtId="37" fontId="7" fillId="2" borderId="6" xfId="1" applyNumberFormat="1" applyFont="1" applyFill="1" applyBorder="1" applyAlignment="1">
      <alignment horizontal="center" vertical="center"/>
    </xf>
    <xf numFmtId="3" fontId="6" fillId="0" borderId="6" xfId="1" applyNumberFormat="1" applyFont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164" fontId="6" fillId="2" borderId="6" xfId="1" applyNumberFormat="1" applyFont="1" applyFill="1" applyBorder="1" applyAlignment="1"/>
    <xf numFmtId="37" fontId="7" fillId="0" borderId="22" xfId="1" applyNumberFormat="1" applyFont="1" applyBorder="1" applyAlignment="1">
      <alignment horizontal="center" vertical="center"/>
    </xf>
    <xf numFmtId="37" fontId="6" fillId="0" borderId="22" xfId="1" applyNumberFormat="1" applyFont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2" fillId="0" borderId="2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top"/>
    </xf>
    <xf numFmtId="0" fontId="10" fillId="0" borderId="2" xfId="1" applyFont="1" applyAlignment="1">
      <alignment horizontal="left" vertical="center" wrapText="1"/>
    </xf>
    <xf numFmtId="0" fontId="9" fillId="0" borderId="2" xfId="1" applyFont="1" applyAlignment="1">
      <alignment horizontal="center" vertical="center" wrapText="1"/>
    </xf>
    <xf numFmtId="0" fontId="6" fillId="2" borderId="2" xfId="1" applyFont="1" applyFill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0" borderId="2" xfId="1" applyFont="1" applyAlignment="1">
      <alignment horizontal="left" vertical="center" wrapText="1"/>
    </xf>
    <xf numFmtId="0" fontId="6" fillId="2" borderId="2" xfId="1" applyFont="1" applyFill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1" fontId="6" fillId="2" borderId="4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7" fillId="0" borderId="2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vertical="top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 wrapText="1"/>
    </xf>
    <xf numFmtId="0" fontId="6" fillId="0" borderId="23" xfId="1" applyFont="1" applyBorder="1" applyAlignment="1">
      <alignment vertical="center"/>
    </xf>
    <xf numFmtId="0" fontId="6" fillId="0" borderId="22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7" fillId="0" borderId="22" xfId="1" applyFont="1" applyBorder="1" applyAlignment="1">
      <alignment horizontal="left"/>
    </xf>
    <xf numFmtId="0" fontId="7" fillId="0" borderId="15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2" borderId="2" xfId="1" applyFont="1" applyFill="1" applyAlignment="1">
      <alignment horizontal="center" vertical="center"/>
    </xf>
    <xf numFmtId="1" fontId="6" fillId="2" borderId="2" xfId="1" applyNumberFormat="1" applyFont="1" applyFill="1" applyAlignment="1">
      <alignment horizontal="center" vertical="center"/>
    </xf>
    <xf numFmtId="0" fontId="6" fillId="2" borderId="2" xfId="1" applyFont="1" applyFill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top" wrapText="1"/>
    </xf>
    <xf numFmtId="0" fontId="1" fillId="0" borderId="17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39"/>
  <sheetViews>
    <sheetView topLeftCell="A10" workbookViewId="0">
      <selection activeCell="W27" sqref="W27"/>
    </sheetView>
  </sheetViews>
  <sheetFormatPr defaultColWidth="10.5" defaultRowHeight="11.45" customHeight="1" x14ac:dyDescent="0.2"/>
  <cols>
    <col min="1" max="17" width="3" style="1" customWidth="1"/>
    <col min="18" max="19" width="3.1640625" style="1" customWidth="1"/>
    <col min="20" max="20" width="4.1640625" style="1" customWidth="1"/>
    <col min="21" max="21" width="7.33203125" style="1" customWidth="1"/>
    <col min="22" max="22" width="16.5" style="1" customWidth="1"/>
    <col min="23" max="23" width="20.83203125" style="1" customWidth="1"/>
    <col min="24" max="24" width="20.5" style="1" customWidth="1"/>
    <col min="29" max="29" width="14.33203125" customWidth="1"/>
  </cols>
  <sheetData>
    <row r="1" spans="1:24" s="2" customFormat="1" ht="13.9" customHeight="1" x14ac:dyDescent="0.2">
      <c r="W1" s="73" t="s">
        <v>0</v>
      </c>
      <c r="X1" s="73"/>
    </row>
    <row r="2" spans="1:24" s="1" customFormat="1" ht="7.15" customHeight="1" x14ac:dyDescent="0.2">
      <c r="W2" s="73"/>
      <c r="X2" s="73"/>
    </row>
    <row r="3" spans="1:24" s="2" customFormat="1" ht="10.9" customHeight="1" x14ac:dyDescent="0.2">
      <c r="H3" s="74" t="s">
        <v>1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ht="12" customHeight="1" x14ac:dyDescent="0.2">
      <c r="A4" s="3" t="s">
        <v>2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s="2" customFormat="1" ht="4.1500000000000004" customHeight="1" x14ac:dyDescent="0.2"/>
    <row r="6" spans="1:24" ht="12" customHeight="1" x14ac:dyDescent="0.2">
      <c r="A6" s="3" t="s">
        <v>3</v>
      </c>
      <c r="H6" s="76" t="s">
        <v>4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4" s="2" customFormat="1" ht="6" customHeight="1" x14ac:dyDescent="0.2"/>
    <row r="8" spans="1:24" ht="12" customHeight="1" x14ac:dyDescent="0.2">
      <c r="A8" s="3" t="s">
        <v>5</v>
      </c>
      <c r="S8" s="77"/>
      <c r="T8" s="77"/>
      <c r="U8" s="77"/>
      <c r="V8" s="77"/>
      <c r="W8" s="77"/>
      <c r="X8" s="77"/>
    </row>
    <row r="9" spans="1:24" s="2" customFormat="1" ht="4.9000000000000004" customHeight="1" x14ac:dyDescent="0.2"/>
    <row r="10" spans="1:24" s="2" customFormat="1" ht="4.9000000000000004" customHeight="1" x14ac:dyDescent="0.2">
      <c r="A10" s="78" t="s">
        <v>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 t="s">
        <v>7</v>
      </c>
      <c r="T10" s="79"/>
      <c r="U10" s="79"/>
      <c r="V10" s="79"/>
      <c r="W10" s="79"/>
      <c r="X10" s="79"/>
    </row>
    <row r="11" spans="1:24" ht="12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80"/>
      <c r="T11" s="80"/>
      <c r="U11" s="80"/>
      <c r="V11" s="80"/>
      <c r="W11" s="80"/>
      <c r="X11" s="80"/>
    </row>
    <row r="12" spans="1:24" ht="12" customHeight="1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81"/>
      <c r="T12" s="81"/>
      <c r="U12" s="81"/>
      <c r="V12" s="81"/>
      <c r="W12" s="81"/>
      <c r="X12" s="81"/>
    </row>
    <row r="13" spans="1:24" s="4" customFormat="1" ht="4.1500000000000004" customHeight="1" x14ac:dyDescent="0.2"/>
    <row r="14" spans="1:24" s="2" customFormat="1" ht="13.15" customHeight="1" x14ac:dyDescent="0.2">
      <c r="A14" s="20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4" s="2" customFormat="1" ht="10.9" customHeight="1" x14ac:dyDescent="0.2">
      <c r="A15" s="83" t="s">
        <v>93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5" t="s">
        <v>8</v>
      </c>
    </row>
    <row r="16" spans="1:24" s="2" customFormat="1" ht="2.4500000000000002" customHeight="1" x14ac:dyDescent="0.2"/>
    <row r="17" spans="1:24" s="2" customFormat="1" ht="40.15" customHeight="1" x14ac:dyDescent="0.2">
      <c r="A17" s="84" t="s">
        <v>9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6" t="s">
        <v>25</v>
      </c>
      <c r="W17" s="6" t="s">
        <v>94</v>
      </c>
      <c r="X17" s="7" t="s">
        <v>95</v>
      </c>
    </row>
    <row r="18" spans="1:24" s="2" customFormat="1" ht="13.15" customHeight="1" x14ac:dyDescent="0.2">
      <c r="A18" s="85" t="s">
        <v>24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"/>
      <c r="W18" s="9"/>
      <c r="X18" s="9"/>
    </row>
    <row r="19" spans="1:24" s="2" customFormat="1" ht="13.15" customHeight="1" x14ac:dyDescent="0.2">
      <c r="A19" s="82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10">
        <v>6</v>
      </c>
      <c r="W19" s="13">
        <v>443592</v>
      </c>
      <c r="X19" s="13">
        <v>544251</v>
      </c>
    </row>
    <row r="20" spans="1:24" s="2" customFormat="1" ht="13.15" customHeight="1" x14ac:dyDescent="0.2">
      <c r="A20" s="82" t="s">
        <v>27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10">
        <v>7</v>
      </c>
      <c r="W20" s="13">
        <v>3126448</v>
      </c>
      <c r="X20" s="13">
        <v>3210024</v>
      </c>
    </row>
    <row r="21" spans="1:24" s="2" customFormat="1" ht="13.15" customHeight="1" x14ac:dyDescent="0.2">
      <c r="A21" s="82" t="s">
        <v>28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10">
        <v>8</v>
      </c>
      <c r="W21" s="13">
        <v>404960</v>
      </c>
      <c r="X21" s="13">
        <v>157964</v>
      </c>
    </row>
    <row r="22" spans="1:24" s="2" customFormat="1" ht="13.15" customHeight="1" x14ac:dyDescent="0.2">
      <c r="A22" s="82" t="s">
        <v>29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10"/>
      <c r="W22" s="13">
        <v>7808</v>
      </c>
      <c r="X22" s="13">
        <v>1413</v>
      </c>
    </row>
    <row r="23" spans="1:24" s="2" customFormat="1" ht="13.15" customHeight="1" x14ac:dyDescent="0.2">
      <c r="A23" s="82" t="s">
        <v>11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10">
        <v>9</v>
      </c>
      <c r="W23" s="13">
        <v>440</v>
      </c>
      <c r="X23" s="13">
        <v>576</v>
      </c>
    </row>
    <row r="24" spans="1:24" s="2" customFormat="1" ht="13.15" customHeight="1" x14ac:dyDescent="0.2">
      <c r="A24" s="85" t="s">
        <v>30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"/>
      <c r="W24" s="14">
        <f>SUM(W19:W23)</f>
        <v>3983248</v>
      </c>
      <c r="X24" s="14">
        <f>SUM(X19:X23)</f>
        <v>3914228</v>
      </c>
    </row>
    <row r="25" spans="1:24" s="2" customFormat="1" ht="13.15" customHeight="1" x14ac:dyDescent="0.2">
      <c r="A25" s="88" t="s">
        <v>31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10"/>
      <c r="W25" s="15">
        <v>0</v>
      </c>
      <c r="X25" s="15" t="s">
        <v>10</v>
      </c>
    </row>
    <row r="26" spans="1:24" s="2" customFormat="1" ht="13.15" customHeight="1" x14ac:dyDescent="0.2">
      <c r="A26" s="88" t="s">
        <v>14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10">
        <v>10</v>
      </c>
      <c r="W26" s="15">
        <v>105</v>
      </c>
      <c r="X26" s="15">
        <v>92</v>
      </c>
    </row>
    <row r="27" spans="1:24" s="2" customFormat="1" ht="13.15" customHeight="1" x14ac:dyDescent="0.2">
      <c r="A27" s="88" t="s">
        <v>12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10">
        <v>11</v>
      </c>
      <c r="W27" s="15">
        <v>241492</v>
      </c>
      <c r="X27" s="15">
        <v>293119</v>
      </c>
    </row>
    <row r="28" spans="1:24" s="2" customFormat="1" ht="13.15" customHeight="1" x14ac:dyDescent="0.2">
      <c r="A28" s="88" t="s">
        <v>13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10">
        <v>12</v>
      </c>
      <c r="W28" s="15" t="s">
        <v>10</v>
      </c>
      <c r="X28" s="15">
        <v>706</v>
      </c>
    </row>
    <row r="29" spans="1:24" s="2" customFormat="1" ht="13.15" customHeight="1" x14ac:dyDescent="0.2">
      <c r="A29" s="88" t="s">
        <v>32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10">
        <v>13</v>
      </c>
      <c r="W29" s="15">
        <v>3100000</v>
      </c>
      <c r="X29" s="15">
        <v>3100000</v>
      </c>
    </row>
    <row r="30" spans="1:24" s="2" customFormat="1" ht="13.15" customHeight="1" x14ac:dyDescent="0.2">
      <c r="A30" s="86" t="s">
        <v>33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"/>
      <c r="W30" s="14">
        <f>W26+W27+W29</f>
        <v>3341597</v>
      </c>
      <c r="X30" s="14">
        <f>X26+X27+X29+X28</f>
        <v>3393917</v>
      </c>
    </row>
    <row r="31" spans="1:24" s="2" customFormat="1" ht="13.15" customHeight="1" x14ac:dyDescent="0.2">
      <c r="A31" s="88" t="s">
        <v>15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16">
        <v>14</v>
      </c>
      <c r="W31" s="17">
        <v>675212</v>
      </c>
      <c r="X31" s="17">
        <v>675212</v>
      </c>
    </row>
    <row r="32" spans="1:24" s="2" customFormat="1" ht="13.15" customHeight="1" x14ac:dyDescent="0.2">
      <c r="A32" s="88" t="s">
        <v>34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16">
        <v>14</v>
      </c>
      <c r="W32" s="17">
        <v>-33561</v>
      </c>
      <c r="X32" s="17">
        <v>-154901</v>
      </c>
    </row>
    <row r="33" spans="1:24" s="2" customFormat="1" ht="13.15" customHeight="1" x14ac:dyDescent="0.2">
      <c r="A33" s="90" t="s">
        <v>35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10"/>
      <c r="W33" s="18">
        <f>W31+W32</f>
        <v>641651</v>
      </c>
      <c r="X33" s="18">
        <f>X31+X32</f>
        <v>520311</v>
      </c>
    </row>
    <row r="34" spans="1:24" s="2" customFormat="1" ht="13.15" customHeight="1" x14ac:dyDescent="0.2">
      <c r="A34" s="90" t="s">
        <v>36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9"/>
      <c r="W34" s="18">
        <f>W33+W30</f>
        <v>3983248</v>
      </c>
      <c r="X34" s="18">
        <f>X33+X30</f>
        <v>3914228</v>
      </c>
    </row>
    <row r="35" spans="1:24" s="2" customFormat="1" ht="28.9" customHeight="1" x14ac:dyDescent="0.2"/>
    <row r="36" spans="1:24" s="2" customFormat="1" ht="13.15" customHeight="1" x14ac:dyDescent="0.2">
      <c r="A36" s="3" t="s">
        <v>16</v>
      </c>
      <c r="H36" s="77" t="s">
        <v>17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W36" s="11"/>
    </row>
    <row r="37" spans="1:24" s="2" customFormat="1" ht="10.9" customHeight="1" x14ac:dyDescent="0.2">
      <c r="H37" s="89" t="s">
        <v>18</v>
      </c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W37" s="12" t="s">
        <v>19</v>
      </c>
    </row>
    <row r="38" spans="1:24" s="2" customFormat="1" ht="13.15" customHeight="1" x14ac:dyDescent="0.2">
      <c r="A38" s="3" t="s">
        <v>20</v>
      </c>
      <c r="H38" s="77" t="s">
        <v>21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W38" s="11"/>
    </row>
    <row r="39" spans="1:24" s="2" customFormat="1" ht="10.15" customHeight="1" x14ac:dyDescent="0.2">
      <c r="B39" s="1" t="s">
        <v>22</v>
      </c>
      <c r="H39" s="89" t="s">
        <v>18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W39" s="12" t="s">
        <v>19</v>
      </c>
    </row>
  </sheetData>
  <mergeCells count="29">
    <mergeCell ref="H39:U39"/>
    <mergeCell ref="H36:U36"/>
    <mergeCell ref="H37:U37"/>
    <mergeCell ref="H38:U38"/>
    <mergeCell ref="A32:U32"/>
    <mergeCell ref="A33:U33"/>
    <mergeCell ref="A34:U34"/>
    <mergeCell ref="A30:U30"/>
    <mergeCell ref="A31:U31"/>
    <mergeCell ref="A28:U28"/>
    <mergeCell ref="A29:U29"/>
    <mergeCell ref="A24:U24"/>
    <mergeCell ref="A25:U25"/>
    <mergeCell ref="A26:U26"/>
    <mergeCell ref="A27:U27"/>
    <mergeCell ref="A20:U20"/>
    <mergeCell ref="A21:U21"/>
    <mergeCell ref="A22:U22"/>
    <mergeCell ref="A23:U23"/>
    <mergeCell ref="A15:W15"/>
    <mergeCell ref="A17:U17"/>
    <mergeCell ref="A18:U18"/>
    <mergeCell ref="A19:U19"/>
    <mergeCell ref="W1:X2"/>
    <mergeCell ref="H3:X4"/>
    <mergeCell ref="H6:X6"/>
    <mergeCell ref="S8:X8"/>
    <mergeCell ref="A10:R12"/>
    <mergeCell ref="S10:X1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34"/>
  <sheetViews>
    <sheetView topLeftCell="A4" workbookViewId="0">
      <selection activeCell="W28" sqref="W28"/>
    </sheetView>
  </sheetViews>
  <sheetFormatPr defaultColWidth="10.5" defaultRowHeight="11.45" customHeight="1" x14ac:dyDescent="0.2"/>
  <cols>
    <col min="1" max="1" width="7.83203125" style="22" customWidth="1"/>
    <col min="2" max="2" width="7.1640625" style="22" customWidth="1"/>
    <col min="3" max="17" width="3" style="22" customWidth="1"/>
    <col min="18" max="19" width="3.1640625" style="22" customWidth="1"/>
    <col min="20" max="20" width="4.1640625" style="22" customWidth="1"/>
    <col min="21" max="21" width="16.33203125" style="22" customWidth="1"/>
    <col min="22" max="22" width="19.83203125" style="22" customWidth="1"/>
    <col min="23" max="23" width="20.83203125" style="22" customWidth="1"/>
    <col min="24" max="24" width="21.83203125" style="22" customWidth="1"/>
    <col min="25" max="16384" width="10.5" style="23"/>
  </cols>
  <sheetData>
    <row r="1" spans="1:24" s="21" customFormat="1" ht="13.9" customHeight="1" x14ac:dyDescent="0.2">
      <c r="W1" s="100" t="s">
        <v>37</v>
      </c>
      <c r="X1" s="100"/>
    </row>
    <row r="2" spans="1:24" s="22" customFormat="1" ht="7.15" customHeight="1" x14ac:dyDescent="0.2">
      <c r="W2" s="100"/>
      <c r="X2" s="100"/>
    </row>
    <row r="3" spans="1:24" ht="12" customHeight="1" x14ac:dyDescent="0.2">
      <c r="H3" s="101" t="s">
        <v>1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12" customHeight="1" x14ac:dyDescent="0.2">
      <c r="A4" s="24" t="s">
        <v>2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s="21" customFormat="1" ht="6" customHeight="1" x14ac:dyDescent="0.2"/>
    <row r="6" spans="1:24" ht="12" customHeight="1" x14ac:dyDescent="0.2">
      <c r="A6" s="24" t="s">
        <v>3</v>
      </c>
      <c r="H6" s="92" t="s">
        <v>4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s="21" customFormat="1" ht="6" customHeight="1" x14ac:dyDescent="0.2"/>
    <row r="8" spans="1:24" ht="12" customHeight="1" x14ac:dyDescent="0.2">
      <c r="A8" s="24" t="s">
        <v>5</v>
      </c>
      <c r="S8" s="92"/>
      <c r="T8" s="92"/>
      <c r="U8" s="92"/>
      <c r="V8" s="92"/>
      <c r="W8" s="92"/>
      <c r="X8" s="92"/>
    </row>
    <row r="9" spans="1:24" s="21" customFormat="1" ht="7.15" customHeight="1" x14ac:dyDescent="0.2"/>
    <row r="10" spans="1:24" s="21" customFormat="1" ht="4.9000000000000004" customHeight="1" x14ac:dyDescent="0.2">
      <c r="A10" s="103" t="s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 t="s">
        <v>7</v>
      </c>
      <c r="T10" s="104"/>
      <c r="U10" s="104"/>
      <c r="V10" s="104"/>
      <c r="W10" s="104"/>
      <c r="X10" s="104"/>
    </row>
    <row r="11" spans="1:24" ht="12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4"/>
      <c r="T11" s="104"/>
      <c r="U11" s="104"/>
      <c r="V11" s="104"/>
      <c r="W11" s="104"/>
      <c r="X11" s="104"/>
    </row>
    <row r="12" spans="1:24" ht="12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5"/>
      <c r="T12" s="105"/>
      <c r="U12" s="105"/>
      <c r="V12" s="105"/>
      <c r="W12" s="105"/>
      <c r="X12" s="105"/>
    </row>
    <row r="13" spans="1:24" s="25" customFormat="1" ht="4.1500000000000004" customHeight="1" x14ac:dyDescent="0.2"/>
    <row r="14" spans="1:24" s="21" customFormat="1" ht="33" customHeight="1" x14ac:dyDescent="0.2">
      <c r="A14" s="99" t="s">
        <v>69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s="21" customFormat="1" ht="12" customHeight="1" x14ac:dyDescent="0.2">
      <c r="A15" s="55" t="s">
        <v>102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s="21" customFormat="1" ht="12" customHeight="1" x14ac:dyDescent="0.2">
      <c r="X16" s="27" t="s">
        <v>8</v>
      </c>
    </row>
    <row r="17" spans="1:28" ht="25.15" customHeight="1" x14ac:dyDescent="0.2">
      <c r="A17" s="96" t="s">
        <v>39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54" t="s">
        <v>25</v>
      </c>
      <c r="W17" s="54" t="s">
        <v>96</v>
      </c>
      <c r="X17" s="53" t="s">
        <v>97</v>
      </c>
    </row>
    <row r="18" spans="1:28" s="21" customFormat="1" ht="13.15" customHeight="1" x14ac:dyDescent="0.2">
      <c r="A18" s="97" t="s">
        <v>68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49">
        <v>15</v>
      </c>
      <c r="W18" s="58">
        <v>318964</v>
      </c>
      <c r="X18" s="58">
        <v>297193</v>
      </c>
    </row>
    <row r="19" spans="1:28" s="21" customFormat="1" ht="13.15" customHeight="1" x14ac:dyDescent="0.2">
      <c r="A19" s="98" t="s">
        <v>67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49">
        <v>16</v>
      </c>
      <c r="W19" s="58">
        <v>392963</v>
      </c>
      <c r="X19" s="58">
        <v>302516</v>
      </c>
    </row>
    <row r="20" spans="1:28" s="21" customFormat="1" ht="13.15" customHeight="1" x14ac:dyDescent="0.2">
      <c r="A20" s="93" t="s">
        <v>66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49">
        <v>17</v>
      </c>
      <c r="W20" s="64">
        <v>-370091</v>
      </c>
      <c r="X20" s="64">
        <v>-318653</v>
      </c>
    </row>
    <row r="21" spans="1:28" s="21" customFormat="1" ht="13.15" customHeight="1" x14ac:dyDescent="0.2">
      <c r="A21" s="93" t="s">
        <v>65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49">
        <v>18</v>
      </c>
      <c r="W21" s="65">
        <v>-35740</v>
      </c>
      <c r="X21" s="66">
        <v>-14505</v>
      </c>
    </row>
    <row r="22" spans="1:28" s="21" customFormat="1" ht="13.15" customHeight="1" x14ac:dyDescent="0.2">
      <c r="A22" s="93" t="s">
        <v>64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49">
        <v>19</v>
      </c>
      <c r="W22" s="58">
        <v>37814</v>
      </c>
      <c r="X22" s="67">
        <v>30680</v>
      </c>
    </row>
    <row r="23" spans="1:28" s="21" customFormat="1" ht="13.15" customHeight="1" x14ac:dyDescent="0.2">
      <c r="A23" s="93" t="s">
        <v>63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49">
        <v>20</v>
      </c>
      <c r="W23" s="66">
        <v>-222570</v>
      </c>
      <c r="X23" s="66">
        <v>-125997</v>
      </c>
    </row>
    <row r="24" spans="1:28" s="21" customFormat="1" ht="13.15" customHeight="1" x14ac:dyDescent="0.2">
      <c r="A24" s="93" t="s">
        <v>62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49"/>
      <c r="W24" s="58"/>
      <c r="X24" s="58"/>
    </row>
    <row r="25" spans="1:28" s="21" customFormat="1" ht="13.15" customHeight="1" x14ac:dyDescent="0.2">
      <c r="A25" s="93" t="s">
        <v>61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49">
        <v>21</v>
      </c>
      <c r="W25" s="66" t="s">
        <v>10</v>
      </c>
      <c r="X25" s="58" t="s">
        <v>10</v>
      </c>
    </row>
    <row r="26" spans="1:28" ht="25.15" customHeight="1" x14ac:dyDescent="0.2">
      <c r="A26" s="94" t="s">
        <v>60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51"/>
      <c r="W26" s="56">
        <f>W18+W19+W22+W20+W21+W23</f>
        <v>121340</v>
      </c>
      <c r="X26" s="56">
        <f>X18+X19+X22+X20+X21+X23</f>
        <v>171234</v>
      </c>
    </row>
    <row r="27" spans="1:28" s="21" customFormat="1" ht="13.15" customHeight="1" x14ac:dyDescent="0.2">
      <c r="A27" s="95" t="s">
        <v>59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49"/>
      <c r="W27" s="57">
        <v>121340</v>
      </c>
      <c r="X27" s="48">
        <v>171234</v>
      </c>
    </row>
    <row r="28" spans="1:28" s="21" customFormat="1" ht="25.15" customHeight="1" x14ac:dyDescent="0.2">
      <c r="AB28" s="21" t="s">
        <v>104</v>
      </c>
    </row>
    <row r="29" spans="1:28" s="21" customFormat="1" ht="13.15" customHeight="1" x14ac:dyDescent="0.2">
      <c r="A29" s="24" t="s">
        <v>16</v>
      </c>
      <c r="H29" s="92" t="s">
        <v>17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W29" s="47"/>
    </row>
    <row r="30" spans="1:28" s="21" customFormat="1" ht="10.9" customHeight="1" x14ac:dyDescent="0.2">
      <c r="H30" s="91" t="s">
        <v>18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W30" s="46" t="s">
        <v>19</v>
      </c>
    </row>
    <row r="31" spans="1:28" s="21" customFormat="1" ht="13.15" customHeight="1" x14ac:dyDescent="0.2">
      <c r="A31" s="24" t="s">
        <v>20</v>
      </c>
      <c r="H31" s="92" t="s">
        <v>21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W31" s="47"/>
    </row>
    <row r="32" spans="1:28" s="21" customFormat="1" ht="10.15" customHeight="1" x14ac:dyDescent="0.2">
      <c r="H32" s="91" t="s">
        <v>18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W32" s="46" t="s">
        <v>19</v>
      </c>
    </row>
    <row r="33" spans="2:2" s="21" customFormat="1" ht="13.15" customHeight="1" x14ac:dyDescent="0.2">
      <c r="B33" s="22" t="s">
        <v>22</v>
      </c>
    </row>
    <row r="34" spans="2:2" s="21" customFormat="1" ht="13.15" customHeight="1" x14ac:dyDescent="0.2"/>
  </sheetData>
  <mergeCells count="22">
    <mergeCell ref="A14:X14"/>
    <mergeCell ref="W1:X2"/>
    <mergeCell ref="H3:X4"/>
    <mergeCell ref="H6:X6"/>
    <mergeCell ref="S8:X8"/>
    <mergeCell ref="A10:R12"/>
    <mergeCell ref="S10:X12"/>
    <mergeCell ref="A17:U17"/>
    <mergeCell ref="A18:U18"/>
    <mergeCell ref="A19:U19"/>
    <mergeCell ref="H30:U30"/>
    <mergeCell ref="H31:U31"/>
    <mergeCell ref="A20:U20"/>
    <mergeCell ref="A21:U21"/>
    <mergeCell ref="A22:U22"/>
    <mergeCell ref="A23:U23"/>
    <mergeCell ref="A24:U24"/>
    <mergeCell ref="H32:U32"/>
    <mergeCell ref="H29:U29"/>
    <mergeCell ref="A25:U25"/>
    <mergeCell ref="A26:U26"/>
    <mergeCell ref="A27:U27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50"/>
  <sheetViews>
    <sheetView topLeftCell="A16" workbookViewId="0">
      <selection activeCell="W39" sqref="W39"/>
    </sheetView>
  </sheetViews>
  <sheetFormatPr defaultColWidth="10.5" defaultRowHeight="11.45" customHeight="1" x14ac:dyDescent="0.2"/>
  <cols>
    <col min="1" max="17" width="3" style="22" customWidth="1"/>
    <col min="18" max="19" width="3.1640625" style="22" customWidth="1"/>
    <col min="20" max="20" width="4.1640625" style="22" customWidth="1"/>
    <col min="21" max="21" width="16.33203125" style="22" customWidth="1"/>
    <col min="22" max="22" width="20.83203125" style="22" customWidth="1"/>
    <col min="23" max="23" width="20.5" style="22" customWidth="1"/>
    <col min="24" max="16384" width="10.5" style="23"/>
  </cols>
  <sheetData>
    <row r="1" spans="1:23" s="21" customFormat="1" ht="13.9" customHeight="1" x14ac:dyDescent="0.2">
      <c r="V1" s="100" t="s">
        <v>37</v>
      </c>
      <c r="W1" s="100"/>
    </row>
    <row r="2" spans="1:23" s="22" customFormat="1" ht="7.15" customHeight="1" x14ac:dyDescent="0.2">
      <c r="V2" s="100"/>
      <c r="W2" s="100"/>
    </row>
    <row r="3" spans="1:23" s="21" customFormat="1" ht="12" customHeight="1" x14ac:dyDescent="0.2">
      <c r="H3" s="101" t="s">
        <v>1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3" s="21" customFormat="1" ht="12" customHeight="1" x14ac:dyDescent="0.2">
      <c r="A4" s="24" t="s">
        <v>2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3" s="21" customFormat="1" ht="6" customHeight="1" x14ac:dyDescent="0.2"/>
    <row r="6" spans="1:23" s="21" customFormat="1" ht="12" customHeight="1" x14ac:dyDescent="0.2">
      <c r="A6" s="24" t="s">
        <v>3</v>
      </c>
      <c r="H6" s="92" t="s">
        <v>4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3" s="21" customFormat="1" ht="6" customHeight="1" x14ac:dyDescent="0.2"/>
    <row r="8" spans="1:23" s="21" customFormat="1" ht="12" customHeight="1" x14ac:dyDescent="0.2">
      <c r="A8" s="24" t="s">
        <v>5</v>
      </c>
      <c r="S8" s="106">
        <v>12</v>
      </c>
      <c r="T8" s="106"/>
      <c r="U8" s="106"/>
      <c r="V8" s="106"/>
      <c r="W8" s="106"/>
    </row>
    <row r="9" spans="1:23" s="21" customFormat="1" ht="7.15" customHeight="1" x14ac:dyDescent="0.2"/>
    <row r="10" spans="1:23" s="21" customFormat="1" ht="4.9000000000000004" customHeight="1" x14ac:dyDescent="0.2">
      <c r="A10" s="103" t="s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 t="s">
        <v>7</v>
      </c>
      <c r="T10" s="104"/>
      <c r="U10" s="104"/>
      <c r="V10" s="104"/>
      <c r="W10" s="104"/>
    </row>
    <row r="11" spans="1:23" s="21" customFormat="1" ht="12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4"/>
      <c r="T11" s="104"/>
      <c r="U11" s="104"/>
      <c r="V11" s="104"/>
      <c r="W11" s="104"/>
    </row>
    <row r="12" spans="1:23" s="21" customFormat="1" ht="12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5"/>
      <c r="T12" s="105"/>
      <c r="U12" s="105"/>
      <c r="V12" s="105"/>
      <c r="W12" s="105"/>
    </row>
    <row r="13" spans="1:23" s="25" customFormat="1" ht="4.1500000000000004" customHeight="1" x14ac:dyDescent="0.2"/>
    <row r="14" spans="1:23" s="21" customFormat="1" ht="32.450000000000003" customHeight="1" x14ac:dyDescent="0.2">
      <c r="A14" s="99" t="s">
        <v>103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 s="21" customFormat="1" ht="12" customHeight="1" x14ac:dyDescent="0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3" s="21" customFormat="1" ht="12" customHeight="1" x14ac:dyDescent="0.2">
      <c r="W16" s="27" t="s">
        <v>8</v>
      </c>
    </row>
    <row r="17" spans="1:25" s="21" customFormat="1" ht="25.15" customHeight="1" x14ac:dyDescent="0.2">
      <c r="A17" s="109" t="s">
        <v>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54" t="s">
        <v>96</v>
      </c>
      <c r="W17" s="53" t="s">
        <v>98</v>
      </c>
    </row>
    <row r="18" spans="1:25" s="21" customFormat="1" ht="13.15" customHeight="1" x14ac:dyDescent="0.2">
      <c r="A18" s="110" t="s">
        <v>72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spans="1:25" s="21" customFormat="1" ht="13.15" customHeight="1" x14ac:dyDescent="0.2">
      <c r="A19" s="110" t="s">
        <v>91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50">
        <f>V20+V21+V22</f>
        <v>2011732</v>
      </c>
      <c r="W19" s="50">
        <f>W20+W21+W22</f>
        <v>1255236</v>
      </c>
    </row>
    <row r="20" spans="1:25" s="21" customFormat="1" ht="13.15" customHeight="1" x14ac:dyDescent="0.2">
      <c r="A20" s="111" t="s">
        <v>73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60">
        <v>815269</v>
      </c>
      <c r="W20" s="60">
        <v>591547</v>
      </c>
    </row>
    <row r="21" spans="1:25" s="21" customFormat="1" ht="13.15" customHeight="1" x14ac:dyDescent="0.2">
      <c r="A21" s="107" t="s">
        <v>74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52">
        <v>310334</v>
      </c>
      <c r="W21" s="52">
        <v>292943</v>
      </c>
      <c r="Y21" s="59"/>
    </row>
    <row r="22" spans="1:25" s="21" customFormat="1" ht="13.15" customHeight="1" x14ac:dyDescent="0.2">
      <c r="A22" s="107" t="s">
        <v>75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52">
        <v>886129</v>
      </c>
      <c r="W22" s="52">
        <v>370746</v>
      </c>
    </row>
    <row r="23" spans="1:25" s="21" customFormat="1" ht="13.15" customHeight="1" x14ac:dyDescent="0.2">
      <c r="A23" s="112" t="s">
        <v>76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61">
        <f>SUM(V24:V29)</f>
        <v>-1931909</v>
      </c>
      <c r="W23" s="61">
        <f>SUM(W24:W29)</f>
        <v>-1273797</v>
      </c>
    </row>
    <row r="24" spans="1:25" s="21" customFormat="1" ht="13.15" customHeight="1" x14ac:dyDescent="0.2">
      <c r="A24" s="107" t="s">
        <v>77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61">
        <v>-700190</v>
      </c>
      <c r="W24" s="61">
        <v>-575918</v>
      </c>
    </row>
    <row r="25" spans="1:25" s="21" customFormat="1" ht="13.15" customHeight="1" x14ac:dyDescent="0.2">
      <c r="A25" s="107" t="s">
        <v>70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61">
        <v>-131493</v>
      </c>
      <c r="W25" s="61">
        <v>-145106</v>
      </c>
    </row>
    <row r="26" spans="1:25" s="21" customFormat="1" ht="13.15" customHeight="1" x14ac:dyDescent="0.2">
      <c r="A26" s="107" t="s">
        <v>78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61">
        <v>-1874</v>
      </c>
      <c r="W26" s="62">
        <v>-2436</v>
      </c>
    </row>
    <row r="27" spans="1:25" s="21" customFormat="1" ht="13.15" customHeight="1" x14ac:dyDescent="0.2">
      <c r="A27" s="98" t="s">
        <v>79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62" t="s">
        <v>10</v>
      </c>
      <c r="W27" s="62"/>
    </row>
    <row r="28" spans="1:25" s="21" customFormat="1" ht="13.15" customHeight="1" x14ac:dyDescent="0.2">
      <c r="A28" s="107" t="s">
        <v>80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61">
        <v>-2146</v>
      </c>
      <c r="W28" s="61">
        <v>-4879</v>
      </c>
    </row>
    <row r="29" spans="1:25" s="21" customFormat="1" ht="13.15" customHeight="1" x14ac:dyDescent="0.2">
      <c r="A29" s="107" t="s">
        <v>71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61">
        <v>-1096206</v>
      </c>
      <c r="W29" s="61">
        <v>-545458</v>
      </c>
    </row>
    <row r="30" spans="1:25" s="21" customFormat="1" ht="13.15" customHeight="1" x14ac:dyDescent="0.2">
      <c r="A30" s="112" t="s">
        <v>81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63">
        <f>V19+V23</f>
        <v>79823</v>
      </c>
      <c r="W30" s="63">
        <f>W19+W23</f>
        <v>-18561</v>
      </c>
    </row>
    <row r="31" spans="1:25" s="21" customFormat="1" ht="13.15" customHeight="1" x14ac:dyDescent="0.2">
      <c r="A31" s="113" t="s">
        <v>92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61"/>
      <c r="W31" s="61"/>
    </row>
    <row r="32" spans="1:25" s="21" customFormat="1" ht="13.15" customHeight="1" x14ac:dyDescent="0.2">
      <c r="A32" s="107" t="s">
        <v>82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61" t="s">
        <v>10</v>
      </c>
      <c r="W32" s="61" t="s">
        <v>10</v>
      </c>
    </row>
    <row r="33" spans="1:23" s="21" customFormat="1" ht="27" customHeight="1" x14ac:dyDescent="0.2">
      <c r="A33" s="113" t="s">
        <v>83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57" t="s">
        <v>10</v>
      </c>
      <c r="W33" s="57" t="s">
        <v>10</v>
      </c>
    </row>
    <row r="34" spans="1:23" s="21" customFormat="1" ht="13.15" customHeight="1" x14ac:dyDescent="0.2">
      <c r="A34" s="114" t="s">
        <v>84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W34" s="52" t="s">
        <v>10</v>
      </c>
    </row>
    <row r="35" spans="1:23" s="21" customFormat="1" ht="12.6" customHeight="1" x14ac:dyDescent="0.2">
      <c r="A35" s="115" t="s">
        <v>85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52" t="s">
        <v>10</v>
      </c>
      <c r="W35" s="52" t="s">
        <v>10</v>
      </c>
    </row>
    <row r="36" spans="1:23" s="21" customFormat="1" ht="13.15" customHeight="1" x14ac:dyDescent="0.2">
      <c r="A36" s="119" t="s">
        <v>76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68">
        <f>V38</f>
        <v>-180833</v>
      </c>
      <c r="W36" s="68" t="s">
        <v>10</v>
      </c>
    </row>
    <row r="37" spans="1:23" s="21" customFormat="1" ht="13.15" customHeight="1" x14ac:dyDescent="0.2">
      <c r="A37" s="116" t="s">
        <v>86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8"/>
      <c r="V37" s="69" t="s">
        <v>10</v>
      </c>
      <c r="W37" s="69" t="s">
        <v>10</v>
      </c>
    </row>
    <row r="38" spans="1:23" s="21" customFormat="1" ht="13.15" customHeight="1" x14ac:dyDescent="0.2">
      <c r="A38" s="116" t="s">
        <v>71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69">
        <v>-180833</v>
      </c>
      <c r="W38" s="69" t="s">
        <v>10</v>
      </c>
    </row>
    <row r="39" spans="1:23" s="21" customFormat="1" ht="13.15" customHeight="1" x14ac:dyDescent="0.2">
      <c r="A39" s="120" t="s">
        <v>87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70">
        <v>-180833</v>
      </c>
      <c r="W39" s="70" t="s">
        <v>10</v>
      </c>
    </row>
    <row r="40" spans="1:23" s="21" customFormat="1" ht="13.15" customHeight="1" x14ac:dyDescent="0.2">
      <c r="A40" s="123" t="s">
        <v>88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5"/>
      <c r="V40" s="57">
        <f>V30+V39</f>
        <v>-101010</v>
      </c>
      <c r="W40" s="57">
        <f>W30</f>
        <v>-18561</v>
      </c>
    </row>
    <row r="41" spans="1:23" s="21" customFormat="1" ht="13.15" customHeight="1" x14ac:dyDescent="0.2">
      <c r="A41" s="123" t="s">
        <v>89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5"/>
      <c r="V41" s="57">
        <v>544602</v>
      </c>
      <c r="W41" s="57">
        <v>366152</v>
      </c>
    </row>
    <row r="42" spans="1:23" s="21" customFormat="1" ht="13.15" customHeight="1" x14ac:dyDescent="0.2">
      <c r="A42" s="123" t="s">
        <v>90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5"/>
      <c r="V42" s="57">
        <v>443592</v>
      </c>
      <c r="W42" s="57">
        <v>347591</v>
      </c>
    </row>
    <row r="43" spans="1:23" s="21" customFormat="1" ht="18" customHeight="1" x14ac:dyDescent="0.2"/>
    <row r="44" spans="1:23" s="21" customFormat="1" ht="13.15" customHeight="1" x14ac:dyDescent="0.2">
      <c r="A44" s="24" t="s">
        <v>16</v>
      </c>
      <c r="H44" s="92" t="s">
        <v>17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47"/>
    </row>
    <row r="45" spans="1:23" s="21" customFormat="1" ht="10.9" customHeight="1" x14ac:dyDescent="0.2">
      <c r="H45" s="91" t="s">
        <v>18</v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46" t="s">
        <v>19</v>
      </c>
    </row>
    <row r="46" spans="1:23" s="21" customFormat="1" ht="13.15" customHeight="1" x14ac:dyDescent="0.2">
      <c r="A46" s="24" t="s">
        <v>20</v>
      </c>
      <c r="H46" s="92" t="s">
        <v>21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47"/>
    </row>
    <row r="47" spans="1:23" s="21" customFormat="1" ht="10.15" customHeight="1" x14ac:dyDescent="0.2">
      <c r="H47" s="91" t="s">
        <v>18</v>
      </c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46" t="s">
        <v>19</v>
      </c>
    </row>
    <row r="48" spans="1:23" s="21" customFormat="1" ht="13.15" customHeight="1" x14ac:dyDescent="0.2">
      <c r="B48" s="22" t="s">
        <v>22</v>
      </c>
    </row>
    <row r="49" s="21" customFormat="1" ht="13.15" customHeight="1" x14ac:dyDescent="0.2"/>
    <row r="50" s="21" customFormat="1" ht="13.15" customHeight="1" x14ac:dyDescent="0.2"/>
  </sheetData>
  <mergeCells count="38">
    <mergeCell ref="H46:U46"/>
    <mergeCell ref="H47:U47"/>
    <mergeCell ref="A37:U37"/>
    <mergeCell ref="A36:U36"/>
    <mergeCell ref="H44:U44"/>
    <mergeCell ref="H45:U45"/>
    <mergeCell ref="A39:U39"/>
    <mergeCell ref="A40:U40"/>
    <mergeCell ref="A41:U41"/>
    <mergeCell ref="A42:U42"/>
    <mergeCell ref="A38:U38"/>
    <mergeCell ref="A33:U33"/>
    <mergeCell ref="A34:U34"/>
    <mergeCell ref="A35:U35"/>
    <mergeCell ref="A27:U27"/>
    <mergeCell ref="A28:U28"/>
    <mergeCell ref="A29:U29"/>
    <mergeCell ref="A30:U30"/>
    <mergeCell ref="A31:U31"/>
    <mergeCell ref="A32:U32"/>
    <mergeCell ref="A26:U26"/>
    <mergeCell ref="A14:W14"/>
    <mergeCell ref="A15:W15"/>
    <mergeCell ref="A17:U17"/>
    <mergeCell ref="A18:W18"/>
    <mergeCell ref="A19:U19"/>
    <mergeCell ref="A20:U20"/>
    <mergeCell ref="A21:U21"/>
    <mergeCell ref="A22:U22"/>
    <mergeCell ref="A23:U23"/>
    <mergeCell ref="A24:U24"/>
    <mergeCell ref="A25:U25"/>
    <mergeCell ref="V1:W2"/>
    <mergeCell ref="H3:W4"/>
    <mergeCell ref="H6:W6"/>
    <mergeCell ref="S8:W8"/>
    <mergeCell ref="A10:R12"/>
    <mergeCell ref="S10:W1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34"/>
  <sheetViews>
    <sheetView tabSelected="1" topLeftCell="A8" workbookViewId="0">
      <selection activeCell="S31" sqref="S31"/>
    </sheetView>
  </sheetViews>
  <sheetFormatPr defaultColWidth="10.5" defaultRowHeight="11.45" customHeight="1" x14ac:dyDescent="0.2"/>
  <cols>
    <col min="1" max="12" width="3" style="22" customWidth="1"/>
    <col min="13" max="13" width="7.1640625" style="22" customWidth="1"/>
    <col min="14" max="15" width="3" style="22" customWidth="1"/>
    <col min="16" max="16" width="6" style="22" customWidth="1"/>
    <col min="17" max="17" width="14.1640625" style="22" customWidth="1"/>
    <col min="18" max="18" width="14.83203125" style="22" customWidth="1"/>
    <col min="19" max="19" width="20.1640625" style="22" customWidth="1"/>
    <col min="20" max="20" width="15" style="22" customWidth="1"/>
    <col min="21" max="21" width="10.5" style="22" customWidth="1"/>
    <col min="22" max="22" width="16" style="22" customWidth="1"/>
    <col min="23" max="16384" width="10.5" style="23"/>
  </cols>
  <sheetData>
    <row r="1" spans="1:22" s="21" customFormat="1" ht="14.1" customHeight="1" x14ac:dyDescent="0.2">
      <c r="T1" s="100" t="s">
        <v>37</v>
      </c>
      <c r="U1" s="100"/>
      <c r="V1" s="100"/>
    </row>
    <row r="2" spans="1:22" s="22" customFormat="1" ht="6.95" customHeight="1" x14ac:dyDescent="0.2">
      <c r="T2" s="100"/>
      <c r="U2" s="100"/>
      <c r="V2" s="100"/>
    </row>
    <row r="3" spans="1:22" ht="12" customHeight="1" x14ac:dyDescent="0.2">
      <c r="H3" s="101" t="s">
        <v>1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12" customHeight="1" x14ac:dyDescent="0.2">
      <c r="A4" s="24" t="s">
        <v>2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s="21" customFormat="1" ht="6" customHeight="1" x14ac:dyDescent="0.2"/>
    <row r="6" spans="1:22" ht="12" customHeight="1" x14ac:dyDescent="0.2">
      <c r="A6" s="24" t="s">
        <v>3</v>
      </c>
      <c r="H6" s="128" t="s">
        <v>4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2" s="21" customFormat="1" ht="6" customHeight="1" x14ac:dyDescent="0.2"/>
    <row r="8" spans="1:22" ht="12" customHeight="1" x14ac:dyDescent="0.2">
      <c r="A8" s="24" t="s">
        <v>5</v>
      </c>
      <c r="Q8" s="129">
        <v>12</v>
      </c>
      <c r="R8" s="129"/>
      <c r="S8" s="129"/>
      <c r="T8" s="129"/>
      <c r="U8" s="129"/>
      <c r="V8" s="129"/>
    </row>
    <row r="9" spans="1:22" s="21" customFormat="1" ht="6.95" customHeight="1" x14ac:dyDescent="0.2"/>
    <row r="10" spans="1:22" s="21" customFormat="1" ht="5.0999999999999996" customHeight="1" x14ac:dyDescent="0.2">
      <c r="A10" s="103" t="s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30" t="s">
        <v>7</v>
      </c>
      <c r="R10" s="130"/>
      <c r="S10" s="130"/>
      <c r="T10" s="130"/>
      <c r="U10" s="130"/>
      <c r="V10" s="130"/>
    </row>
    <row r="11" spans="1:22" ht="12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30"/>
      <c r="R11" s="130"/>
      <c r="S11" s="130"/>
      <c r="T11" s="130"/>
      <c r="U11" s="130"/>
      <c r="V11" s="130"/>
    </row>
    <row r="12" spans="1:22" ht="12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30"/>
      <c r="R12" s="130"/>
      <c r="S12" s="130"/>
      <c r="T12" s="130"/>
      <c r="U12" s="130"/>
      <c r="V12" s="130"/>
    </row>
    <row r="13" spans="1:22" s="25" customFormat="1" ht="3.95" customHeight="1" x14ac:dyDescent="0.2"/>
    <row r="14" spans="1:22" s="21" customFormat="1" ht="12.95" customHeight="1" x14ac:dyDescent="0.2">
      <c r="A14" s="26" t="s">
        <v>38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22" s="21" customFormat="1" ht="12" customHeight="1" x14ac:dyDescent="0.2">
      <c r="A15" s="108" t="s">
        <v>101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1:22" s="21" customFormat="1" ht="12" customHeight="1" thickBot="1" x14ac:dyDescent="0.25">
      <c r="V16" s="27" t="s">
        <v>8</v>
      </c>
    </row>
    <row r="17" spans="1:23" s="21" customFormat="1" ht="18" customHeight="1" x14ac:dyDescent="0.2">
      <c r="A17" s="131" t="s">
        <v>39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5" t="s">
        <v>40</v>
      </c>
      <c r="P17" s="135"/>
      <c r="Q17" s="138" t="s">
        <v>41</v>
      </c>
      <c r="R17" s="138"/>
      <c r="S17" s="138"/>
      <c r="T17" s="138"/>
      <c r="U17" s="139" t="s">
        <v>42</v>
      </c>
      <c r="V17" s="126" t="s">
        <v>43</v>
      </c>
    </row>
    <row r="18" spans="1:23" s="21" customFormat="1" ht="21.95" customHeight="1" x14ac:dyDescent="0.2">
      <c r="A18" s="132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O18" s="136"/>
      <c r="P18" s="137"/>
      <c r="Q18" s="28" t="s">
        <v>15</v>
      </c>
      <c r="R18" s="28" t="s">
        <v>44</v>
      </c>
      <c r="S18" s="29" t="s">
        <v>45</v>
      </c>
      <c r="T18" s="29" t="s">
        <v>46</v>
      </c>
      <c r="U18" s="140"/>
      <c r="V18" s="127"/>
    </row>
    <row r="19" spans="1:23" s="21" customFormat="1" ht="18" customHeight="1" x14ac:dyDescent="0.2">
      <c r="A19" s="141" t="s">
        <v>47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 t="s">
        <v>48</v>
      </c>
      <c r="P19" s="142"/>
      <c r="Q19" s="30" t="s">
        <v>49</v>
      </c>
      <c r="R19" s="30" t="s">
        <v>50</v>
      </c>
      <c r="S19" s="31" t="s">
        <v>51</v>
      </c>
      <c r="T19" s="31" t="s">
        <v>52</v>
      </c>
      <c r="U19" s="31" t="s">
        <v>53</v>
      </c>
      <c r="V19" s="32" t="s">
        <v>54</v>
      </c>
      <c r="W19" s="33"/>
    </row>
    <row r="20" spans="1:23" s="21" customFormat="1" ht="18" customHeight="1" x14ac:dyDescent="0.2">
      <c r="A20" s="143" t="s">
        <v>56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4">
        <v>21</v>
      </c>
      <c r="P20" s="144"/>
      <c r="Q20" s="34">
        <v>625212</v>
      </c>
      <c r="R20" s="35">
        <v>0</v>
      </c>
      <c r="S20" s="36">
        <v>-215990</v>
      </c>
      <c r="T20" s="36">
        <f>S20+Q20</f>
        <v>409222</v>
      </c>
      <c r="U20" s="36">
        <v>0</v>
      </c>
      <c r="V20" s="37">
        <f>T20</f>
        <v>409222</v>
      </c>
      <c r="W20" s="33"/>
    </row>
    <row r="21" spans="1:23" ht="12" customHeight="1" x14ac:dyDescent="0.2">
      <c r="A21" s="145" t="s">
        <v>55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4"/>
      <c r="P21" s="144"/>
      <c r="Q21" s="38" t="s">
        <v>10</v>
      </c>
      <c r="R21" s="39" t="s">
        <v>10</v>
      </c>
      <c r="S21" s="71">
        <v>61089</v>
      </c>
      <c r="T21" s="36">
        <f>S21</f>
        <v>61089</v>
      </c>
      <c r="U21" s="40">
        <v>0</v>
      </c>
      <c r="V21" s="37">
        <f>S21</f>
        <v>61089</v>
      </c>
      <c r="W21" s="41"/>
    </row>
    <row r="22" spans="1:23" ht="12" customHeight="1" x14ac:dyDescent="0.2">
      <c r="A22" s="146" t="s">
        <v>57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4"/>
      <c r="P22" s="144"/>
      <c r="Q22" s="72">
        <v>50000</v>
      </c>
      <c r="R22" s="39" t="s">
        <v>10</v>
      </c>
      <c r="S22" s="71" t="s">
        <v>10</v>
      </c>
      <c r="T22" s="36">
        <f>Q22</f>
        <v>50000</v>
      </c>
      <c r="U22" s="40">
        <v>0</v>
      </c>
      <c r="V22" s="37">
        <v>50000</v>
      </c>
      <c r="W22" s="41"/>
    </row>
    <row r="23" spans="1:23" ht="12" customHeight="1" x14ac:dyDescent="0.2">
      <c r="A23" s="143" t="s">
        <v>99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7"/>
      <c r="P23" s="147"/>
      <c r="Q23" s="42">
        <v>675212</v>
      </c>
      <c r="R23" s="43" t="s">
        <v>10</v>
      </c>
      <c r="S23" s="36">
        <v>-154901</v>
      </c>
      <c r="T23" s="44">
        <f>Q23+S23</f>
        <v>520311</v>
      </c>
      <c r="U23" s="44">
        <v>0</v>
      </c>
      <c r="V23" s="45">
        <f>T23</f>
        <v>520311</v>
      </c>
      <c r="W23" s="41"/>
    </row>
    <row r="24" spans="1:23" ht="12" customHeight="1" x14ac:dyDescent="0.2">
      <c r="A24" s="146" t="s">
        <v>57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4">
        <v>21</v>
      </c>
      <c r="P24" s="144"/>
      <c r="Q24" s="38"/>
      <c r="R24" s="39" t="s">
        <v>10</v>
      </c>
      <c r="S24" s="36"/>
      <c r="T24" s="36"/>
      <c r="U24" s="40">
        <v>0</v>
      </c>
      <c r="V24" s="37"/>
      <c r="W24" s="41"/>
    </row>
    <row r="25" spans="1:23" ht="36.950000000000003" customHeight="1" x14ac:dyDescent="0.2">
      <c r="A25" s="148" t="s">
        <v>58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4"/>
      <c r="P25" s="144"/>
      <c r="Q25" s="38" t="s">
        <v>10</v>
      </c>
      <c r="R25" s="39" t="s">
        <v>10</v>
      </c>
      <c r="S25" s="36">
        <v>121340</v>
      </c>
      <c r="T25" s="44">
        <f>S25</f>
        <v>121340</v>
      </c>
      <c r="U25" s="40">
        <v>0</v>
      </c>
      <c r="V25" s="37">
        <f>T25</f>
        <v>121340</v>
      </c>
      <c r="W25" s="41"/>
    </row>
    <row r="26" spans="1:23" s="21" customFormat="1" ht="18" customHeight="1" x14ac:dyDescent="0.2">
      <c r="A26" s="143" t="s">
        <v>100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7"/>
      <c r="P26" s="147"/>
      <c r="Q26" s="42">
        <v>675212</v>
      </c>
      <c r="R26" s="43" t="s">
        <v>10</v>
      </c>
      <c r="S26" s="36">
        <f>S23+S25</f>
        <v>-33561</v>
      </c>
      <c r="T26" s="44">
        <f>Q26+S26</f>
        <v>641651</v>
      </c>
      <c r="U26" s="44">
        <v>0</v>
      </c>
      <c r="V26" s="45">
        <f>T26</f>
        <v>641651</v>
      </c>
    </row>
    <row r="27" spans="1:23" s="21" customFormat="1" ht="18" customHeight="1" x14ac:dyDescent="0.2"/>
    <row r="28" spans="1:23" s="21" customFormat="1" ht="12.95" customHeight="1" x14ac:dyDescent="0.2"/>
    <row r="29" spans="1:23" s="21" customFormat="1" ht="11.1" customHeight="1" x14ac:dyDescent="0.2">
      <c r="A29" s="24" t="s">
        <v>16</v>
      </c>
      <c r="H29" s="92" t="s">
        <v>17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23" s="21" customFormat="1" ht="12.95" customHeight="1" x14ac:dyDescent="0.2">
      <c r="H30" s="91" t="s">
        <v>18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23" s="21" customFormat="1" ht="9.9499999999999993" customHeight="1" x14ac:dyDescent="0.2">
      <c r="A31" s="24" t="s">
        <v>20</v>
      </c>
      <c r="H31" s="92" t="s">
        <v>21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23" s="21" customFormat="1" ht="12.95" customHeight="1" x14ac:dyDescent="0.2">
      <c r="H32" s="91" t="s">
        <v>18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</row>
    <row r="33" spans="1:22" s="21" customFormat="1" ht="12.95" customHeight="1" x14ac:dyDescent="0.2">
      <c r="B33" s="22" t="s">
        <v>22</v>
      </c>
    </row>
    <row r="34" spans="1:22" ht="11.4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</sheetData>
  <mergeCells count="32">
    <mergeCell ref="A22:N22"/>
    <mergeCell ref="O22:P22"/>
    <mergeCell ref="H32:R32"/>
    <mergeCell ref="A23:N23"/>
    <mergeCell ref="O23:P23"/>
    <mergeCell ref="A24:N24"/>
    <mergeCell ref="O24:P24"/>
    <mergeCell ref="A25:N25"/>
    <mergeCell ref="O25:P25"/>
    <mergeCell ref="A26:N26"/>
    <mergeCell ref="O26:P26"/>
    <mergeCell ref="H29:R29"/>
    <mergeCell ref="H30:R30"/>
    <mergeCell ref="H31:R31"/>
    <mergeCell ref="A19:N19"/>
    <mergeCell ref="O19:P19"/>
    <mergeCell ref="A20:N20"/>
    <mergeCell ref="O20:P20"/>
    <mergeCell ref="A21:N21"/>
    <mergeCell ref="O21:P21"/>
    <mergeCell ref="V17:V18"/>
    <mergeCell ref="T1:V2"/>
    <mergeCell ref="H3:V4"/>
    <mergeCell ref="H6:V6"/>
    <mergeCell ref="Q8:V8"/>
    <mergeCell ref="A10:P12"/>
    <mergeCell ref="Q10:V12"/>
    <mergeCell ref="A15:S15"/>
    <mergeCell ref="A17:N18"/>
    <mergeCell ref="O17:P18"/>
    <mergeCell ref="Q17:T17"/>
    <mergeCell ref="U17:U18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Koneva</dc:creator>
  <cp:lastModifiedBy>Lenovo</cp:lastModifiedBy>
  <dcterms:created xsi:type="dcterms:W3CDTF">2024-11-12T10:48:35Z</dcterms:created>
  <dcterms:modified xsi:type="dcterms:W3CDTF">2025-05-14T12:11:10Z</dcterms:modified>
</cp:coreProperties>
</file>