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се\"/>
    </mc:Choice>
  </mc:AlternateContent>
  <xr:revisionPtr revIDLastSave="0" documentId="13_ncr:1_{19697807-F95C-43C7-80F0-5AD44414B65E}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ББ" sheetId="1" r:id="rId1"/>
    <sheet name="ОПиУ" sheetId="3" r:id="rId2"/>
    <sheet name="ДДС" sheetId="4" r:id="rId3"/>
    <sheet name="Капитал" sheetId="2" r:id="rId4"/>
  </sheets>
  <calcPr calcId="191029"/>
</workbook>
</file>

<file path=xl/calcChain.xml><?xml version="1.0" encoding="utf-8"?>
<calcChain xmlns="http://schemas.openxmlformats.org/spreadsheetml/2006/main">
  <c r="V35" i="4" l="1"/>
  <c r="W35" i="4"/>
  <c r="W29" i="4" l="1"/>
  <c r="V21" i="4"/>
  <c r="W26" i="4" l="1"/>
  <c r="V32" i="4"/>
  <c r="V29" i="4" l="1"/>
  <c r="V16" i="4"/>
  <c r="W32" i="4"/>
  <c r="W18" i="3"/>
  <c r="W26" i="1"/>
  <c r="X26" i="1"/>
  <c r="X17" i="1"/>
  <c r="S18" i="2"/>
  <c r="T18" i="2" l="1"/>
  <c r="V18" i="2" s="1"/>
  <c r="W19" i="3"/>
  <c r="X23" i="1" l="1"/>
  <c r="W17" i="1"/>
  <c r="T15" i="2"/>
  <c r="V15" i="2" s="1"/>
  <c r="T13" i="2"/>
  <c r="T14" i="2"/>
  <c r="T12" i="2"/>
  <c r="V12" i="2" s="1"/>
  <c r="T17" i="2"/>
  <c r="V17" i="2" s="1"/>
  <c r="W16" i="4"/>
  <c r="V12" i="4"/>
  <c r="V23" i="4" s="1"/>
  <c r="W23" i="1"/>
  <c r="X27" i="1"/>
  <c r="X18" i="3"/>
  <c r="X19" i="3" s="1"/>
  <c r="W12" i="4"/>
  <c r="W23" i="4" l="1"/>
  <c r="W27" i="1"/>
  <c r="V13" i="2"/>
</calcChain>
</file>

<file path=xl/sharedStrings.xml><?xml version="1.0" encoding="utf-8"?>
<sst xmlns="http://schemas.openxmlformats.org/spreadsheetml/2006/main" count="160" uniqueCount="98">
  <si>
    <t>Товарищество с ограниченной ответственностью "Микрофинансовая организация "Алтын Кредит"</t>
  </si>
  <si>
    <t>Наименование</t>
  </si>
  <si>
    <t>тыс. тенге</t>
  </si>
  <si>
    <t>Показатели</t>
  </si>
  <si>
    <t>-</t>
  </si>
  <si>
    <t>Основные средства</t>
  </si>
  <si>
    <t>Краткосрочная кредиторская задолженность</t>
  </si>
  <si>
    <t>Краткосрочные оценочные обязательства</t>
  </si>
  <si>
    <t>Прочие краткосрочные обязательства</t>
  </si>
  <si>
    <t>Уставный капитал</t>
  </si>
  <si>
    <t>Руководитель</t>
  </si>
  <si>
    <t>Орманбекова Г. А.</t>
  </si>
  <si>
    <t>(фамилия, имя, отчество)</t>
  </si>
  <si>
    <t>(подпись)</t>
  </si>
  <si>
    <t>Главный бухгалтер</t>
  </si>
  <si>
    <t>Абсеметов Ч. М.</t>
  </si>
  <si>
    <t>М П</t>
  </si>
  <si>
    <t>Промежуточный сокращенный отчет о финансовом положении (бухгалтерский баланс)</t>
  </si>
  <si>
    <t>АКТИВЫ</t>
  </si>
  <si>
    <t>Примечание</t>
  </si>
  <si>
    <t>Денежные средства</t>
  </si>
  <si>
    <t>Займы выданные</t>
  </si>
  <si>
    <t>Прочие текущие активы</t>
  </si>
  <si>
    <t>Предоплата по налогам</t>
  </si>
  <si>
    <t>ИТОГО АКТИВЫ</t>
  </si>
  <si>
    <t>Кредиторская задолженность по налогу на прибыль</t>
  </si>
  <si>
    <t>Финансовые обязательства</t>
  </si>
  <si>
    <t>ИТОГО ОБЯЗАТЕЛЬСТВА</t>
  </si>
  <si>
    <t>Накопленный убыток</t>
  </si>
  <si>
    <t>ИТОГО КАПИТАЛ</t>
  </si>
  <si>
    <t>ИТОГО КАПИТАЛ И ОБЯЗАТЕЛЬСТВА</t>
  </si>
  <si>
    <t xml:space="preserve">               ПРОМЕЖУТОЧНЫЙ СОКРАЩЕННЫЙ ОТЧЕТ ОБ ИЗМЕНЕНИЯХ В КАПИТАЛЕ</t>
  </si>
  <si>
    <t>Показатель</t>
  </si>
  <si>
    <t xml:space="preserve">Примичание </t>
  </si>
  <si>
    <t>Капитал материнской организации</t>
  </si>
  <si>
    <t>Доля меньшинства</t>
  </si>
  <si>
    <t>Итого капитал</t>
  </si>
  <si>
    <t>Резервный капитал</t>
  </si>
  <si>
    <t xml:space="preserve">накопленный убыток </t>
  </si>
  <si>
    <t>Всего</t>
  </si>
  <si>
    <t>1</t>
  </si>
  <si>
    <t>2</t>
  </si>
  <si>
    <t>3</t>
  </si>
  <si>
    <t>4</t>
  </si>
  <si>
    <t>5</t>
  </si>
  <si>
    <t>6</t>
  </si>
  <si>
    <t>7</t>
  </si>
  <si>
    <t>8</t>
  </si>
  <si>
    <t xml:space="preserve">Прибыль ( убыток ) за год </t>
  </si>
  <si>
    <t xml:space="preserve">Сальдо на 1 января 2024 года </t>
  </si>
  <si>
    <t xml:space="preserve">Вклад в уставной капитал </t>
  </si>
  <si>
    <t>Прибыль ( убыток ) за период</t>
  </si>
  <si>
    <t>Итого совокупный прибыль\убыток за период</t>
  </si>
  <si>
    <t>Чистый прибыль\убыток</t>
  </si>
  <si>
    <t>Расходы по корпоративному подоходному налогу</t>
  </si>
  <si>
    <t>Прибыль до налогообложения</t>
  </si>
  <si>
    <t>Прочие расходы</t>
  </si>
  <si>
    <t>Прочие доходы</t>
  </si>
  <si>
    <t>Административные расходы</t>
  </si>
  <si>
    <t>Доходы от восстановления резерва</t>
  </si>
  <si>
    <t>Доходы по вознаграждениям</t>
  </si>
  <si>
    <t xml:space="preserve">ПРОМЕЖУТОЧНЫЙ СОКРАЩЕННЫЙ ОТЧЕТ О ПРИБЫЛЯХ ИЛИ УБЫТОК И ПРОЧЕМ СОВОКУПНОМ ДОХОДЕ </t>
  </si>
  <si>
    <t>платежи поставщикам за товары и услуги</t>
  </si>
  <si>
    <t>прочие выплаты</t>
  </si>
  <si>
    <t>I. ДЕНЕЖНЫЕ ПОТОКИ ОТ ОПЕРАЦИОННОЙ ДЕЯТЕЛЬНОСТИ:</t>
  </si>
  <si>
    <t>погашение займов выданных</t>
  </si>
  <si>
    <t>поступления по процентам от выданных займов</t>
  </si>
  <si>
    <t>прочее поступление</t>
  </si>
  <si>
    <t>Выбытие денежных средств всего</t>
  </si>
  <si>
    <t>предоставление займов</t>
  </si>
  <si>
    <t>выплаты по опллате труда</t>
  </si>
  <si>
    <t xml:space="preserve">оплата корпоративного подоходного налога </t>
  </si>
  <si>
    <t>налоги и другие платежи в бюджет</t>
  </si>
  <si>
    <t>Чистая сумма денежных средств от операционной деятельности</t>
  </si>
  <si>
    <t>Приобритение основные средства</t>
  </si>
  <si>
    <t xml:space="preserve">III.ДЕНЕЖНЫЕ ПОТОКИ ОТ ФИНАНСОВОЙ ДЕЯТЕЛЬНОСТИ поступление денежных средств всего </t>
  </si>
  <si>
    <t>получение финансовой помощи</t>
  </si>
  <si>
    <t>взнос в уставной капитал</t>
  </si>
  <si>
    <t>погашение финансовой помощи</t>
  </si>
  <si>
    <t>Чистая сумма денежных средств от финансовой деятельности</t>
  </si>
  <si>
    <t>6.Увеличение +\- уменьшение денежных средств</t>
  </si>
  <si>
    <t>7.Денежные средства и их эквиваленты на начало отчетного периода</t>
  </si>
  <si>
    <t>8.Денежные средства и их эквиваленты на конец отчетного периода</t>
  </si>
  <si>
    <t>Поступление денежных средств, всего</t>
  </si>
  <si>
    <t>II.ДЕНЕЖНЫЕ ПОТОКИ ОТ ИНВЕСТИЦИОННОЙ ДЕЯТЕЛЬНОСТИ:</t>
  </si>
  <si>
    <t xml:space="preserve">31 декабря       2024 года
</t>
  </si>
  <si>
    <t xml:space="preserve">Сальдо на 1 января 2025 года </t>
  </si>
  <si>
    <t>ч</t>
  </si>
  <si>
    <t>по состоянию на 30 июня 2025 года (не аудитировано)</t>
  </si>
  <si>
    <t xml:space="preserve">ПРОМЕЖУТОЧНЫЙ СОКРАЩЕННЫЙ ОТЧЕТ О ДВИЖЕНИИ ДЕНЕЖНЫХ СРЕДСТВ за период, закончившийся 30.06.2025 г (не аудировано) </t>
  </si>
  <si>
    <t xml:space="preserve">30 июня 2025 года
</t>
  </si>
  <si>
    <t>30 июня 2025 года</t>
  </si>
  <si>
    <t>30 июня 2024 год</t>
  </si>
  <si>
    <t>Расходы посозданию резерва</t>
  </si>
  <si>
    <t xml:space="preserve">Сальдо на 30 июня 2025 года </t>
  </si>
  <si>
    <t xml:space="preserve"> </t>
  </si>
  <si>
    <t>за  шесть  месяца, закончившихся 30 июня 2025 года (не аудировано)</t>
  </si>
  <si>
    <t>за шесть  месяца,закончившихся 30 июня 2025 года (не 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</si>
</sst>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₽_-;\-* #,##0\ _₽_-;_-* &quot;-&quot;\ _₽_-;_-@_-"/>
    <numFmt numFmtId="165" formatCode="#,##0\ _₽"/>
  </numFmts>
  <fonts count="13" x14ac:knownFonts="1">
    <font>
      <sz val="8"/>
      <name val="Arial"/>
    </font>
    <font>
      <sz val="9"/>
      <name val="Arial"/>
      <family val="2"/>
      <charset val="204"/>
    </font>
    <font>
      <sz val="6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E9"/>
        <bgColor auto="1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8" fillId="0" borderId="2"/>
  </cellStyleXfs>
  <cellXfs count="13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2" xfId="1" applyAlignment="1">
      <alignment horizontal="left"/>
    </xf>
    <xf numFmtId="0" fontId="6" fillId="0" borderId="2" xfId="1" applyFont="1" applyAlignment="1">
      <alignment horizontal="center" vertical="center"/>
    </xf>
    <xf numFmtId="0" fontId="8" fillId="0" borderId="2" xfId="1"/>
    <xf numFmtId="0" fontId="6" fillId="0" borderId="2" xfId="1" applyFont="1" applyAlignment="1">
      <alignment horizontal="left" vertical="center"/>
    </xf>
    <xf numFmtId="0" fontId="8" fillId="0" borderId="2" xfId="1" applyAlignment="1">
      <alignment horizontal="center" vertical="center"/>
    </xf>
    <xf numFmtId="0" fontId="10" fillId="0" borderId="2" xfId="1" applyFont="1" applyAlignment="1">
      <alignment vertical="center"/>
    </xf>
    <xf numFmtId="0" fontId="6" fillId="0" borderId="2" xfId="1" applyFont="1" applyAlignment="1">
      <alignment horizontal="right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165" fontId="11" fillId="0" borderId="4" xfId="1" applyNumberFormat="1" applyFont="1" applyBorder="1" applyAlignment="1">
      <alignment horizontal="center" vertical="center"/>
    </xf>
    <xf numFmtId="165" fontId="11" fillId="0" borderId="5" xfId="1" applyNumberFormat="1" applyFont="1" applyBorder="1" applyAlignment="1">
      <alignment horizontal="center" vertical="center"/>
    </xf>
    <xf numFmtId="165" fontId="11" fillId="0" borderId="17" xfId="1" applyNumberFormat="1" applyFont="1" applyBorder="1" applyAlignment="1">
      <alignment horizontal="center" vertical="center"/>
    </xf>
    <xf numFmtId="165" fontId="8" fillId="0" borderId="2" xfId="1" applyNumberFormat="1" applyAlignment="1">
      <alignment horizontal="left"/>
    </xf>
    <xf numFmtId="165" fontId="8" fillId="0" borderId="2" xfId="1" applyNumberFormat="1"/>
    <xf numFmtId="0" fontId="12" fillId="0" borderId="2" xfId="1" applyFont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164" fontId="7" fillId="0" borderId="5" xfId="1" applyNumberFormat="1" applyFont="1" applyBorder="1" applyAlignment="1">
      <alignment horizontal="right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Alignment="1">
      <alignment vertical="center"/>
    </xf>
    <xf numFmtId="164" fontId="7" fillId="2" borderId="5" xfId="1" applyNumberFormat="1" applyFont="1" applyFill="1" applyBorder="1" applyAlignment="1">
      <alignment horizontal="center" vertical="center"/>
    </xf>
    <xf numFmtId="0" fontId="8" fillId="0" borderId="19" xfId="1" applyBorder="1" applyAlignment="1">
      <alignment horizontal="left"/>
    </xf>
    <xf numFmtId="0" fontId="4" fillId="0" borderId="2" xfId="1" applyFont="1" applyAlignment="1">
      <alignment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/>
    </xf>
    <xf numFmtId="164" fontId="7" fillId="0" borderId="5" xfId="0" applyNumberFormat="1" applyFont="1" applyBorder="1" applyAlignment="1">
      <alignment horizontal="right" vertical="center"/>
    </xf>
    <xf numFmtId="164" fontId="6" fillId="0" borderId="5" xfId="1" applyNumberFormat="1" applyFont="1" applyBorder="1" applyAlignment="1">
      <alignment vertical="center"/>
    </xf>
    <xf numFmtId="3" fontId="6" fillId="0" borderId="5" xfId="1" applyNumberFormat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164" fontId="6" fillId="0" borderId="5" xfId="1" applyNumberFormat="1" applyFont="1" applyBorder="1"/>
    <xf numFmtId="164" fontId="7" fillId="0" borderId="5" xfId="1" applyNumberFormat="1" applyFont="1" applyBorder="1" applyAlignment="1">
      <alignment horizontal="center" vertical="center"/>
    </xf>
    <xf numFmtId="164" fontId="6" fillId="0" borderId="5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37" fontId="4" fillId="0" borderId="5" xfId="1" applyNumberFormat="1" applyFont="1" applyBorder="1" applyAlignment="1">
      <alignment horizontal="center" vertical="center"/>
    </xf>
    <xf numFmtId="37" fontId="6" fillId="0" borderId="5" xfId="1" applyNumberFormat="1" applyFont="1" applyBorder="1" applyAlignment="1">
      <alignment horizontal="center" vertical="center"/>
    </xf>
    <xf numFmtId="37" fontId="7" fillId="0" borderId="5" xfId="1" applyNumberFormat="1" applyFont="1" applyBorder="1" applyAlignment="1">
      <alignment horizontal="center" vertical="center"/>
    </xf>
    <xf numFmtId="37" fontId="7" fillId="0" borderId="21" xfId="1" applyNumberFormat="1" applyFont="1" applyBorder="1" applyAlignment="1">
      <alignment horizontal="center" vertical="center"/>
    </xf>
    <xf numFmtId="37" fontId="6" fillId="0" borderId="21" xfId="1" applyNumberFormat="1" applyFont="1" applyBorder="1" applyAlignment="1">
      <alignment horizontal="center" vertical="center"/>
    </xf>
    <xf numFmtId="164" fontId="7" fillId="0" borderId="6" xfId="1" applyNumberFormat="1" applyFont="1" applyBorder="1" applyAlignment="1">
      <alignment horizontal="center" vertical="center"/>
    </xf>
    <xf numFmtId="165" fontId="7" fillId="0" borderId="18" xfId="1" applyNumberFormat="1" applyFont="1" applyBorder="1" applyAlignment="1">
      <alignment horizontal="right" vertical="center"/>
    </xf>
    <xf numFmtId="165" fontId="7" fillId="0" borderId="4" xfId="1" applyNumberFormat="1" applyFont="1" applyBorder="1" applyAlignment="1">
      <alignment horizontal="right" vertical="center"/>
    </xf>
    <xf numFmtId="165" fontId="7" fillId="0" borderId="5" xfId="1" applyNumberFormat="1" applyFont="1" applyBorder="1" applyAlignment="1">
      <alignment horizontal="center" vertical="center"/>
    </xf>
    <xf numFmtId="165" fontId="7" fillId="0" borderId="17" xfId="1" applyNumberFormat="1" applyFont="1" applyBorder="1" applyAlignment="1">
      <alignment horizontal="center" vertical="center"/>
    </xf>
    <xf numFmtId="165" fontId="6" fillId="0" borderId="18" xfId="1" applyNumberFormat="1" applyFont="1" applyBorder="1" applyAlignment="1">
      <alignment horizontal="right" vertical="center"/>
    </xf>
    <xf numFmtId="165" fontId="6" fillId="0" borderId="4" xfId="1" applyNumberFormat="1" applyFont="1" applyBorder="1" applyAlignment="1">
      <alignment horizontal="right" vertical="center"/>
    </xf>
    <xf numFmtId="165" fontId="4" fillId="0" borderId="5" xfId="1" applyNumberFormat="1" applyFont="1" applyBorder="1" applyAlignment="1">
      <alignment horizontal="center" vertical="center"/>
    </xf>
    <xf numFmtId="165" fontId="6" fillId="0" borderId="5" xfId="1" applyNumberFormat="1" applyFont="1" applyBorder="1" applyAlignment="1">
      <alignment horizontal="center" vertical="center"/>
    </xf>
    <xf numFmtId="165" fontId="4" fillId="0" borderId="18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0" fillId="0" borderId="26" xfId="0" applyBorder="1" applyAlignment="1">
      <alignment horizontal="center"/>
    </xf>
    <xf numFmtId="0" fontId="12" fillId="0" borderId="2" xfId="1" applyFont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/>
    </xf>
    <xf numFmtId="0" fontId="11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top"/>
    </xf>
    <xf numFmtId="0" fontId="1" fillId="0" borderId="6" xfId="1" applyFont="1" applyBorder="1" applyAlignment="1">
      <alignment horizontal="left" vertical="center"/>
    </xf>
    <xf numFmtId="0" fontId="10" fillId="0" borderId="2" xfId="1" applyFont="1" applyAlignment="1">
      <alignment horizontal="left" vertical="center" wrapText="1"/>
    </xf>
    <xf numFmtId="0" fontId="9" fillId="0" borderId="2" xfId="1" applyFont="1" applyAlignment="1">
      <alignment horizontal="center" vertical="center" wrapText="1"/>
    </xf>
    <xf numFmtId="0" fontId="6" fillId="2" borderId="2" xfId="1" applyFont="1" applyFill="1" applyAlignment="1">
      <alignment horizontal="center" vertical="top" wrapText="1"/>
    </xf>
    <xf numFmtId="0" fontId="6" fillId="2" borderId="3" xfId="1" applyFont="1" applyFill="1" applyBorder="1" applyAlignment="1">
      <alignment horizontal="center" vertical="top" wrapText="1"/>
    </xf>
    <xf numFmtId="0" fontId="6" fillId="0" borderId="6" xfId="1" applyFont="1" applyBorder="1" applyAlignment="1">
      <alignment vertical="center"/>
    </xf>
    <xf numFmtId="0" fontId="3" fillId="0" borderId="2" xfId="1" applyFont="1" applyAlignment="1">
      <alignment horizontal="left" vertical="center" wrapText="1"/>
    </xf>
    <xf numFmtId="0" fontId="7" fillId="0" borderId="2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vertical="top"/>
    </xf>
    <xf numFmtId="0" fontId="7" fillId="0" borderId="6" xfId="1" applyFont="1" applyBorder="1" applyAlignment="1">
      <alignment vertical="center"/>
    </xf>
    <xf numFmtId="0" fontId="7" fillId="0" borderId="6" xfId="1" applyFont="1" applyBorder="1" applyAlignment="1">
      <alignment vertical="center" wrapText="1"/>
    </xf>
    <xf numFmtId="0" fontId="6" fillId="0" borderId="22" xfId="1" applyFont="1" applyBorder="1" applyAlignment="1">
      <alignment vertical="center"/>
    </xf>
    <xf numFmtId="0" fontId="6" fillId="0" borderId="21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/>
    </xf>
    <xf numFmtId="0" fontId="6" fillId="0" borderId="24" xfId="1" applyFont="1" applyBorder="1" applyAlignment="1">
      <alignment horizontal="left" vertical="center"/>
    </xf>
    <xf numFmtId="0" fontId="6" fillId="0" borderId="25" xfId="1" applyFont="1" applyBorder="1" applyAlignment="1">
      <alignment horizontal="left" vertical="center"/>
    </xf>
    <xf numFmtId="0" fontId="7" fillId="0" borderId="21" xfId="1" applyFont="1" applyBorder="1" applyAlignment="1">
      <alignment horizontal="left"/>
    </xf>
    <xf numFmtId="0" fontId="7" fillId="0" borderId="14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4" fillId="0" borderId="2" xfId="1" applyFont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top" wrapText="1"/>
    </xf>
    <xf numFmtId="0" fontId="6" fillId="0" borderId="14" xfId="1" applyFont="1" applyBorder="1" applyAlignment="1">
      <alignment horizontal="center" vertical="top"/>
    </xf>
    <xf numFmtId="0" fontId="6" fillId="0" borderId="13" xfId="1" applyFont="1" applyBorder="1" applyAlignment="1">
      <alignment horizontal="center" vertical="top"/>
    </xf>
    <xf numFmtId="0" fontId="6" fillId="0" borderId="10" xfId="1" applyFont="1" applyBorder="1" applyAlignment="1">
      <alignment horizontal="center" vertical="top" wrapText="1"/>
    </xf>
    <xf numFmtId="0" fontId="6" fillId="0" borderId="9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16" xfId="1" applyFont="1" applyBorder="1" applyAlignment="1">
      <alignment horizontal="left" vertical="top" wrapText="1"/>
    </xf>
    <xf numFmtId="0" fontId="1" fillId="0" borderId="16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center" vertical="center"/>
    </xf>
    <xf numFmtId="0" fontId="6" fillId="0" borderId="16" xfId="1" applyFont="1" applyBorder="1" applyAlignment="1">
      <alignment horizontal="left" vertical="center" wrapText="1"/>
    </xf>
    <xf numFmtId="0" fontId="4" fillId="0" borderId="16" xfId="1" applyFont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32"/>
  <sheetViews>
    <sheetView workbookViewId="0">
      <selection activeCell="X12" sqref="X12"/>
    </sheetView>
  </sheetViews>
  <sheetFormatPr defaultColWidth="10.5" defaultRowHeight="11.45" customHeight="1" x14ac:dyDescent="0.2"/>
  <cols>
    <col min="1" max="17" width="3" style="1" customWidth="1"/>
    <col min="18" max="19" width="3.1640625" style="1" customWidth="1"/>
    <col min="20" max="20" width="4.1640625" style="1" customWidth="1"/>
    <col min="21" max="21" width="7.33203125" style="1" customWidth="1"/>
    <col min="22" max="22" width="16.5" style="1" customWidth="1"/>
    <col min="23" max="23" width="20.83203125" style="1" customWidth="1"/>
    <col min="24" max="24" width="20.5" style="1" customWidth="1"/>
    <col min="29" max="29" width="14.33203125" customWidth="1"/>
  </cols>
  <sheetData>
    <row r="1" spans="1:24" s="2" customFormat="1" ht="13.9" customHeight="1" x14ac:dyDescent="0.2">
      <c r="W1" s="69"/>
      <c r="X1" s="69"/>
    </row>
    <row r="2" spans="1:24" s="1" customFormat="1" ht="7.15" customHeight="1" x14ac:dyDescent="0.2">
      <c r="W2" s="69"/>
      <c r="X2" s="69"/>
    </row>
    <row r="3" spans="1:24" s="2" customFormat="1" ht="10.9" customHeight="1" x14ac:dyDescent="0.2">
      <c r="H3" s="70" t="s">
        <v>0</v>
      </c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ht="21.75" customHeight="1" x14ac:dyDescent="0.2">
      <c r="A4" s="3" t="s">
        <v>1</v>
      </c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1:24" s="4" customFormat="1" ht="12" customHeight="1" x14ac:dyDescent="0.2"/>
    <row r="6" spans="1:24" s="4" customFormat="1" ht="4.1500000000000004" customHeight="1" x14ac:dyDescent="0.2"/>
    <row r="7" spans="1:24" s="2" customFormat="1" ht="13.15" customHeight="1" x14ac:dyDescent="0.2">
      <c r="A7" s="15" t="s">
        <v>17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4" s="2" customFormat="1" ht="10.9" customHeight="1" x14ac:dyDescent="0.2">
      <c r="A8" s="74" t="s">
        <v>88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5" t="s">
        <v>2</v>
      </c>
    </row>
    <row r="9" spans="1:24" s="2" customFormat="1" ht="2.4500000000000002" customHeight="1" x14ac:dyDescent="0.2"/>
    <row r="10" spans="1:24" s="2" customFormat="1" ht="40.15" customHeight="1" x14ac:dyDescent="0.2">
      <c r="A10" s="75" t="s">
        <v>3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6" t="s">
        <v>19</v>
      </c>
      <c r="W10" s="6" t="s">
        <v>90</v>
      </c>
      <c r="X10" s="7" t="s">
        <v>85</v>
      </c>
    </row>
    <row r="11" spans="1:24" s="2" customFormat="1" ht="13.15" customHeight="1" x14ac:dyDescent="0.2">
      <c r="A11" s="76" t="s">
        <v>18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8"/>
      <c r="W11" s="9"/>
      <c r="X11" s="9"/>
    </row>
    <row r="12" spans="1:24" s="2" customFormat="1" ht="13.15" customHeight="1" x14ac:dyDescent="0.2">
      <c r="A12" s="73" t="s">
        <v>20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10">
        <v>6</v>
      </c>
      <c r="W12" s="42">
        <v>433579</v>
      </c>
      <c r="X12" s="42">
        <v>544251</v>
      </c>
    </row>
    <row r="13" spans="1:24" s="2" customFormat="1" ht="13.15" customHeight="1" x14ac:dyDescent="0.2">
      <c r="A13" s="73" t="s">
        <v>21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10">
        <v>7</v>
      </c>
      <c r="W13" s="42">
        <v>3457185</v>
      </c>
      <c r="X13" s="42">
        <v>3210024</v>
      </c>
    </row>
    <row r="14" spans="1:24" s="2" customFormat="1" ht="13.15" customHeight="1" x14ac:dyDescent="0.2">
      <c r="A14" s="73" t="s">
        <v>22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10">
        <v>8</v>
      </c>
      <c r="W14" s="42">
        <v>104941</v>
      </c>
      <c r="X14" s="42">
        <v>157964</v>
      </c>
    </row>
    <row r="15" spans="1:24" s="2" customFormat="1" ht="13.15" customHeight="1" x14ac:dyDescent="0.2">
      <c r="A15" s="73" t="s">
        <v>23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10"/>
      <c r="W15" s="42">
        <v>14005</v>
      </c>
      <c r="X15" s="42">
        <v>1413</v>
      </c>
    </row>
    <row r="16" spans="1:24" s="2" customFormat="1" ht="13.15" customHeight="1" x14ac:dyDescent="0.2">
      <c r="A16" s="73" t="s">
        <v>5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10">
        <v>9</v>
      </c>
      <c r="W16" s="42">
        <v>1897</v>
      </c>
      <c r="X16" s="42">
        <v>576</v>
      </c>
    </row>
    <row r="17" spans="1:24" s="2" customFormat="1" ht="13.15" customHeight="1" x14ac:dyDescent="0.2">
      <c r="A17" s="76" t="s">
        <v>24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8"/>
      <c r="W17" s="43">
        <f>SUM(W12:W16)</f>
        <v>4011607</v>
      </c>
      <c r="X17" s="43">
        <f>SUM(X12:X16)</f>
        <v>3914228</v>
      </c>
    </row>
    <row r="18" spans="1:24" s="2" customFormat="1" ht="13.15" customHeight="1" x14ac:dyDescent="0.2">
      <c r="A18" s="79" t="s">
        <v>25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10"/>
      <c r="W18" s="44">
        <v>0</v>
      </c>
      <c r="X18" s="44" t="s">
        <v>4</v>
      </c>
    </row>
    <row r="19" spans="1:24" s="2" customFormat="1" ht="13.15" customHeight="1" x14ac:dyDescent="0.2">
      <c r="A19" s="79" t="s">
        <v>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10">
        <v>10</v>
      </c>
      <c r="W19" s="44">
        <v>60</v>
      </c>
      <c r="X19" s="44">
        <v>92</v>
      </c>
    </row>
    <row r="20" spans="1:24" s="2" customFormat="1" ht="13.15" customHeight="1" x14ac:dyDescent="0.2">
      <c r="A20" s="79" t="s">
        <v>6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10">
        <v>11</v>
      </c>
      <c r="W20" s="44">
        <v>239480</v>
      </c>
      <c r="X20" s="44">
        <v>293119</v>
      </c>
    </row>
    <row r="21" spans="1:24" s="2" customFormat="1" ht="13.15" customHeight="1" x14ac:dyDescent="0.2">
      <c r="A21" s="79" t="s">
        <v>7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10">
        <v>12</v>
      </c>
      <c r="W21" s="44" t="s">
        <v>4</v>
      </c>
      <c r="X21" s="44">
        <v>706</v>
      </c>
    </row>
    <row r="22" spans="1:24" s="2" customFormat="1" ht="13.15" customHeight="1" x14ac:dyDescent="0.2">
      <c r="A22" s="79" t="s">
        <v>26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10">
        <v>13</v>
      </c>
      <c r="W22" s="44">
        <v>3100000</v>
      </c>
      <c r="X22" s="44">
        <v>3100000</v>
      </c>
    </row>
    <row r="23" spans="1:24" s="2" customFormat="1" ht="13.15" customHeight="1" x14ac:dyDescent="0.2">
      <c r="A23" s="77" t="s">
        <v>27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8"/>
      <c r="W23" s="43">
        <f>W19+W20+W22</f>
        <v>3339540</v>
      </c>
      <c r="X23" s="43">
        <f>X19+X20+X22+X21</f>
        <v>3393917</v>
      </c>
    </row>
    <row r="24" spans="1:24" s="2" customFormat="1" ht="13.15" customHeight="1" x14ac:dyDescent="0.2">
      <c r="A24" s="79" t="s">
        <v>9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13">
        <v>14</v>
      </c>
      <c r="W24" s="45">
        <v>675212</v>
      </c>
      <c r="X24" s="45">
        <v>675212</v>
      </c>
    </row>
    <row r="25" spans="1:24" s="2" customFormat="1" ht="13.15" customHeight="1" x14ac:dyDescent="0.2">
      <c r="A25" s="79" t="s">
        <v>28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13">
        <v>14</v>
      </c>
      <c r="W25" s="45">
        <v>-3145</v>
      </c>
      <c r="X25" s="45">
        <v>-154901</v>
      </c>
    </row>
    <row r="26" spans="1:24" s="2" customFormat="1" ht="13.15" customHeight="1" x14ac:dyDescent="0.2">
      <c r="A26" s="81" t="s">
        <v>29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10"/>
      <c r="W26" s="46">
        <f>W24+W25</f>
        <v>672067</v>
      </c>
      <c r="X26" s="46">
        <f>X24+X25</f>
        <v>520311</v>
      </c>
    </row>
    <row r="27" spans="1:24" s="2" customFormat="1" ht="13.15" customHeight="1" x14ac:dyDescent="0.2">
      <c r="A27" s="81" t="s">
        <v>30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14"/>
      <c r="W27" s="46">
        <f>W26+W23</f>
        <v>4011607</v>
      </c>
      <c r="X27" s="46">
        <f>X26+X23</f>
        <v>3914228</v>
      </c>
    </row>
    <row r="28" spans="1:24" s="2" customFormat="1" ht="28.9" customHeight="1" x14ac:dyDescent="0.2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</row>
    <row r="29" spans="1:24" s="2" customFormat="1" ht="13.15" customHeight="1" x14ac:dyDescent="0.2">
      <c r="A29" s="3" t="s">
        <v>10</v>
      </c>
      <c r="H29" s="72" t="s">
        <v>11</v>
      </c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W29" s="11"/>
    </row>
    <row r="30" spans="1:24" s="2" customFormat="1" ht="10.9" customHeight="1" x14ac:dyDescent="0.2">
      <c r="H30" s="80" t="s">
        <v>12</v>
      </c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W30" s="12" t="s">
        <v>13</v>
      </c>
    </row>
    <row r="31" spans="1:24" s="2" customFormat="1" ht="13.15" customHeight="1" x14ac:dyDescent="0.2">
      <c r="A31" s="3" t="s">
        <v>14</v>
      </c>
      <c r="H31" s="72" t="s">
        <v>15</v>
      </c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W31" s="11"/>
    </row>
    <row r="32" spans="1:24" s="2" customFormat="1" ht="10.15" customHeight="1" x14ac:dyDescent="0.2">
      <c r="B32" s="1" t="s">
        <v>16</v>
      </c>
      <c r="H32" s="80" t="s">
        <v>12</v>
      </c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W32" s="12" t="s">
        <v>13</v>
      </c>
    </row>
  </sheetData>
  <mergeCells count="26">
    <mergeCell ref="H32:U32"/>
    <mergeCell ref="H29:U29"/>
    <mergeCell ref="H30:U30"/>
    <mergeCell ref="H31:U31"/>
    <mergeCell ref="A25:U25"/>
    <mergeCell ref="A26:U26"/>
    <mergeCell ref="A27:U27"/>
    <mergeCell ref="A28:U28"/>
    <mergeCell ref="A23:U23"/>
    <mergeCell ref="A24:U24"/>
    <mergeCell ref="A21:U21"/>
    <mergeCell ref="A22:U22"/>
    <mergeCell ref="A17:U17"/>
    <mergeCell ref="A18:U18"/>
    <mergeCell ref="A19:U19"/>
    <mergeCell ref="A20:U20"/>
    <mergeCell ref="A13:U13"/>
    <mergeCell ref="A14:U14"/>
    <mergeCell ref="A15:U15"/>
    <mergeCell ref="A16:U16"/>
    <mergeCell ref="A8:W8"/>
    <mergeCell ref="A10:U10"/>
    <mergeCell ref="A11:U11"/>
    <mergeCell ref="A12:U12"/>
    <mergeCell ref="W1:X2"/>
    <mergeCell ref="H3:X4"/>
  </mergeCells>
  <pageMargins left="0.39370078740157483" right="0.39370078740157483" top="0.39370078740157483" bottom="0.39370078740157483" header="0" footer="0"/>
  <pageSetup paperSize="9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AB26"/>
  <sheetViews>
    <sheetView workbookViewId="0">
      <selection activeCell="AB14" sqref="AB14"/>
    </sheetView>
  </sheetViews>
  <sheetFormatPr defaultColWidth="10.5" defaultRowHeight="11.45" customHeight="1" x14ac:dyDescent="0.2"/>
  <cols>
    <col min="1" max="1" width="7.83203125" style="17" customWidth="1"/>
    <col min="2" max="2" width="7.1640625" style="17" customWidth="1"/>
    <col min="3" max="17" width="3" style="17" customWidth="1"/>
    <col min="18" max="19" width="3.1640625" style="17" customWidth="1"/>
    <col min="20" max="20" width="4.1640625" style="17" customWidth="1"/>
    <col min="21" max="21" width="16.33203125" style="17" customWidth="1"/>
    <col min="22" max="22" width="19.83203125" style="17" customWidth="1"/>
    <col min="23" max="23" width="20.83203125" style="17" customWidth="1"/>
    <col min="24" max="24" width="21.83203125" style="17" customWidth="1"/>
    <col min="25" max="16384" width="10.5" style="18"/>
  </cols>
  <sheetData>
    <row r="1" spans="1:24" s="16" customFormat="1" ht="13.9" customHeight="1" x14ac:dyDescent="0.2">
      <c r="W1" s="93"/>
      <c r="X1" s="93"/>
    </row>
    <row r="2" spans="1:24" s="17" customFormat="1" ht="7.15" customHeight="1" x14ac:dyDescent="0.2">
      <c r="W2" s="93"/>
      <c r="X2" s="93"/>
    </row>
    <row r="3" spans="1:24" ht="12" customHeight="1" x14ac:dyDescent="0.2">
      <c r="H3" s="94" t="s">
        <v>0</v>
      </c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</row>
    <row r="4" spans="1:24" ht="20.25" customHeight="1" x14ac:dyDescent="0.2">
      <c r="A4" s="19" t="s">
        <v>1</v>
      </c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</row>
    <row r="5" spans="1:24" s="20" customFormat="1" ht="17.25" customHeight="1" x14ac:dyDescent="0.2"/>
    <row r="6" spans="1:24" s="16" customFormat="1" ht="33" customHeight="1" x14ac:dyDescent="0.2">
      <c r="A6" s="92" t="s">
        <v>61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</row>
    <row r="7" spans="1:24" s="16" customFormat="1" ht="12" customHeight="1" x14ac:dyDescent="0.2">
      <c r="A7" s="39" t="s">
        <v>97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4" s="16" customFormat="1" ht="12" customHeight="1" x14ac:dyDescent="0.2">
      <c r="X8" s="22" t="s">
        <v>2</v>
      </c>
    </row>
    <row r="9" spans="1:24" ht="25.15" customHeight="1" x14ac:dyDescent="0.2">
      <c r="A9" s="88" t="s">
        <v>32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35" t="s">
        <v>19</v>
      </c>
      <c r="W9" s="40" t="s">
        <v>91</v>
      </c>
      <c r="X9" s="41" t="s">
        <v>92</v>
      </c>
    </row>
    <row r="10" spans="1:24" s="16" customFormat="1" ht="13.15" customHeight="1" x14ac:dyDescent="0.2">
      <c r="A10" s="89" t="s">
        <v>60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32">
        <v>15</v>
      </c>
      <c r="W10" s="47">
        <v>624697</v>
      </c>
      <c r="X10" s="47">
        <v>588926</v>
      </c>
    </row>
    <row r="11" spans="1:24" s="16" customFormat="1" ht="13.15" customHeight="1" x14ac:dyDescent="0.2">
      <c r="A11" s="90" t="s">
        <v>59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32">
        <v>16</v>
      </c>
      <c r="W11" s="47">
        <v>876434</v>
      </c>
      <c r="X11" s="47">
        <v>625991</v>
      </c>
    </row>
    <row r="12" spans="1:24" s="16" customFormat="1" ht="13.15" customHeight="1" x14ac:dyDescent="0.2">
      <c r="A12" s="91" t="s">
        <v>93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32">
        <v>17</v>
      </c>
      <c r="W12" s="48">
        <v>-792402</v>
      </c>
      <c r="X12" s="48">
        <v>-693113</v>
      </c>
    </row>
    <row r="13" spans="1:24" s="16" customFormat="1" ht="13.15" customHeight="1" x14ac:dyDescent="0.2">
      <c r="A13" s="85" t="s">
        <v>58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32">
        <v>18</v>
      </c>
      <c r="W13" s="48">
        <v>-103291</v>
      </c>
      <c r="X13" s="49">
        <v>-319676</v>
      </c>
    </row>
    <row r="14" spans="1:24" s="16" customFormat="1" ht="13.15" customHeight="1" x14ac:dyDescent="0.2">
      <c r="A14" s="85" t="s">
        <v>57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32">
        <v>19</v>
      </c>
      <c r="W14" s="47">
        <v>68638</v>
      </c>
      <c r="X14" s="50">
        <v>57638</v>
      </c>
    </row>
    <row r="15" spans="1:24" s="16" customFormat="1" ht="13.15" customHeight="1" x14ac:dyDescent="0.2">
      <c r="A15" s="85" t="s">
        <v>56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32">
        <v>20</v>
      </c>
      <c r="W15" s="49">
        <v>-493820</v>
      </c>
      <c r="X15" s="49">
        <v>-10482</v>
      </c>
    </row>
    <row r="16" spans="1:24" s="16" customFormat="1" ht="13.15" customHeight="1" x14ac:dyDescent="0.2">
      <c r="A16" s="85" t="s">
        <v>55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32"/>
      <c r="W16" s="47"/>
      <c r="X16" s="47"/>
    </row>
    <row r="17" spans="1:28" s="16" customFormat="1" ht="13.15" customHeight="1" x14ac:dyDescent="0.2">
      <c r="A17" s="85" t="s">
        <v>54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32">
        <v>21</v>
      </c>
      <c r="W17" s="49">
        <v>-28500</v>
      </c>
      <c r="X17" s="47" t="s">
        <v>4</v>
      </c>
    </row>
    <row r="18" spans="1:28" ht="25.15" customHeight="1" x14ac:dyDescent="0.2">
      <c r="A18" s="86" t="s">
        <v>53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34"/>
      <c r="W18" s="51">
        <f>W10+W11+W14+W12+W13+W15+W17</f>
        <v>151756</v>
      </c>
      <c r="X18" s="51">
        <f>X10+X11+X14+X12+X13+X15</f>
        <v>249284</v>
      </c>
    </row>
    <row r="19" spans="1:28" s="16" customFormat="1" ht="13.15" customHeight="1" x14ac:dyDescent="0.2">
      <c r="A19" s="87" t="s">
        <v>52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32"/>
      <c r="W19" s="37">
        <f>W18</f>
        <v>151756</v>
      </c>
      <c r="X19" s="37">
        <f>X18</f>
        <v>249284</v>
      </c>
    </row>
    <row r="20" spans="1:28" s="16" customFormat="1" ht="25.15" customHeight="1" x14ac:dyDescent="0.2">
      <c r="AB20" s="16" t="s">
        <v>87</v>
      </c>
    </row>
    <row r="21" spans="1:28" s="16" customFormat="1" ht="13.15" customHeight="1" x14ac:dyDescent="0.2">
      <c r="A21" s="19" t="s">
        <v>10</v>
      </c>
      <c r="H21" s="84" t="s">
        <v>11</v>
      </c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W21" s="31"/>
    </row>
    <row r="22" spans="1:28" s="16" customFormat="1" ht="10.9" customHeight="1" x14ac:dyDescent="0.2">
      <c r="H22" s="83" t="s">
        <v>12</v>
      </c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W22" s="30" t="s">
        <v>13</v>
      </c>
    </row>
    <row r="23" spans="1:28" s="16" customFormat="1" ht="13.15" customHeight="1" x14ac:dyDescent="0.2">
      <c r="A23" s="19" t="s">
        <v>14</v>
      </c>
      <c r="H23" s="84" t="s">
        <v>15</v>
      </c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W23" s="31"/>
    </row>
    <row r="24" spans="1:28" s="16" customFormat="1" ht="10.15" customHeight="1" x14ac:dyDescent="0.2">
      <c r="H24" s="83" t="s">
        <v>12</v>
      </c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W24" s="30" t="s">
        <v>13</v>
      </c>
    </row>
    <row r="25" spans="1:28" s="16" customFormat="1" ht="13.15" customHeight="1" x14ac:dyDescent="0.2">
      <c r="B25" s="17" t="s">
        <v>16</v>
      </c>
    </row>
    <row r="26" spans="1:28" s="16" customFormat="1" ht="13.15" customHeight="1" x14ac:dyDescent="0.2"/>
  </sheetData>
  <mergeCells count="18">
    <mergeCell ref="A6:X6"/>
    <mergeCell ref="W1:X2"/>
    <mergeCell ref="H3:X4"/>
    <mergeCell ref="A9:U9"/>
    <mergeCell ref="A10:U10"/>
    <mergeCell ref="A11:U11"/>
    <mergeCell ref="H22:U22"/>
    <mergeCell ref="H23:U23"/>
    <mergeCell ref="A12:U12"/>
    <mergeCell ref="A13:U13"/>
    <mergeCell ref="A14:U14"/>
    <mergeCell ref="A15:U15"/>
    <mergeCell ref="A16:U16"/>
    <mergeCell ref="H24:U24"/>
    <mergeCell ref="H21:U21"/>
    <mergeCell ref="A17:U17"/>
    <mergeCell ref="A18:U18"/>
    <mergeCell ref="A19:U19"/>
  </mergeCells>
  <pageMargins left="0.39370078740157483" right="0.39370078740157483" top="0.39370078740157483" bottom="0.39370078740157483" header="0" footer="0"/>
  <pageSetup paperSize="9" scale="65" fitToHeight="0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AA43"/>
  <sheetViews>
    <sheetView workbookViewId="0">
      <selection activeCell="AC30" sqref="AC30"/>
    </sheetView>
  </sheetViews>
  <sheetFormatPr defaultColWidth="10.5" defaultRowHeight="11.45" customHeight="1" x14ac:dyDescent="0.2"/>
  <cols>
    <col min="1" max="17" width="3" style="17" customWidth="1"/>
    <col min="18" max="19" width="3.1640625" style="17" customWidth="1"/>
    <col min="20" max="20" width="4.1640625" style="17" customWidth="1"/>
    <col min="21" max="21" width="16.33203125" style="17" customWidth="1"/>
    <col min="22" max="22" width="20.83203125" style="17" customWidth="1"/>
    <col min="23" max="23" width="20.5" style="17" customWidth="1"/>
    <col min="24" max="16384" width="10.5" style="18"/>
  </cols>
  <sheetData>
    <row r="1" spans="1:25" s="16" customFormat="1" ht="13.9" customHeight="1" x14ac:dyDescent="0.2">
      <c r="V1" s="93"/>
      <c r="W1" s="93"/>
    </row>
    <row r="2" spans="1:25" s="17" customFormat="1" ht="7.15" customHeight="1" x14ac:dyDescent="0.2">
      <c r="V2" s="93"/>
      <c r="W2" s="93"/>
    </row>
    <row r="3" spans="1:25" s="16" customFormat="1" ht="12" customHeight="1" x14ac:dyDescent="0.2">
      <c r="H3" s="94" t="s">
        <v>0</v>
      </c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</row>
    <row r="4" spans="1:25" s="16" customFormat="1" ht="12" customHeight="1" x14ac:dyDescent="0.2">
      <c r="A4" s="19" t="s">
        <v>1</v>
      </c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</row>
    <row r="5" spans="1:25" s="16" customFormat="1" ht="18" customHeight="1" x14ac:dyDescent="0.2"/>
    <row r="6" spans="1:25" s="20" customFormat="1" ht="4.1500000000000004" customHeight="1" x14ac:dyDescent="0.2"/>
    <row r="7" spans="1:25" s="16" customFormat="1" ht="32.450000000000003" customHeight="1" x14ac:dyDescent="0.2">
      <c r="A7" s="97" t="s">
        <v>89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</row>
    <row r="8" spans="1:25" s="16" customFormat="1" ht="12" customHeight="1" x14ac:dyDescent="0.2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</row>
    <row r="9" spans="1:25" s="16" customFormat="1" ht="12" customHeight="1" x14ac:dyDescent="0.2">
      <c r="W9" s="22" t="s">
        <v>2</v>
      </c>
    </row>
    <row r="10" spans="1:25" s="16" customFormat="1" ht="25.15" customHeight="1" x14ac:dyDescent="0.2">
      <c r="A10" s="99" t="s">
        <v>3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40" t="s">
        <v>91</v>
      </c>
      <c r="W10" s="41" t="s">
        <v>92</v>
      </c>
    </row>
    <row r="11" spans="1:25" s="16" customFormat="1" ht="13.15" customHeight="1" x14ac:dyDescent="0.2">
      <c r="A11" s="100" t="s">
        <v>64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</row>
    <row r="12" spans="1:25" s="16" customFormat="1" ht="13.15" customHeight="1" x14ac:dyDescent="0.2">
      <c r="A12" s="100" t="s">
        <v>83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33">
        <f>V13+V14+V15</f>
        <v>3301061</v>
      </c>
      <c r="W12" s="33">
        <f>W13+W14+W15</f>
        <v>1706906</v>
      </c>
    </row>
    <row r="13" spans="1:25" s="16" customFormat="1" ht="13.15" customHeight="1" x14ac:dyDescent="0.2">
      <c r="A13" s="101" t="s">
        <v>65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52">
        <v>1385299</v>
      </c>
      <c r="W13" s="52">
        <v>1117980</v>
      </c>
    </row>
    <row r="14" spans="1:25" s="16" customFormat="1" ht="13.15" customHeight="1" x14ac:dyDescent="0.2">
      <c r="A14" s="96" t="s">
        <v>66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53">
        <v>629530</v>
      </c>
      <c r="W14" s="52">
        <v>588926</v>
      </c>
      <c r="Y14" s="38"/>
    </row>
    <row r="15" spans="1:25" s="16" customFormat="1" ht="13.15" customHeight="1" x14ac:dyDescent="0.2">
      <c r="A15" s="96" t="s">
        <v>67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52">
        <v>1286232</v>
      </c>
      <c r="W15" s="52">
        <v>0</v>
      </c>
    </row>
    <row r="16" spans="1:25" s="16" customFormat="1" ht="13.15" customHeight="1" x14ac:dyDescent="0.2">
      <c r="A16" s="102" t="s">
        <v>68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54">
        <f>SUM(V17:V22)</f>
        <v>-4863926</v>
      </c>
      <c r="W16" s="54">
        <f>SUM(W17:W22)</f>
        <v>-3501077</v>
      </c>
    </row>
    <row r="17" spans="1:27" s="16" customFormat="1" ht="13.15" customHeight="1" x14ac:dyDescent="0.2">
      <c r="A17" s="96" t="s">
        <v>69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55">
        <v>-3457185</v>
      </c>
      <c r="W17" s="55">
        <v>-3014514</v>
      </c>
    </row>
    <row r="18" spans="1:27" s="16" customFormat="1" ht="13.15" customHeight="1" x14ac:dyDescent="0.2">
      <c r="A18" s="96" t="s">
        <v>62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55">
        <v>-186811</v>
      </c>
      <c r="W18" s="55">
        <v>-231804</v>
      </c>
    </row>
    <row r="19" spans="1:27" s="16" customFormat="1" ht="13.15" customHeight="1" x14ac:dyDescent="0.2">
      <c r="A19" s="96" t="s">
        <v>70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55">
        <v>-7310</v>
      </c>
      <c r="W19" s="55">
        <v>-6933</v>
      </c>
    </row>
    <row r="20" spans="1:27" s="16" customFormat="1" ht="13.15" customHeight="1" x14ac:dyDescent="0.2">
      <c r="A20" s="90" t="s">
        <v>71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55">
        <v>-41000</v>
      </c>
      <c r="W20" s="55">
        <v>-12742</v>
      </c>
    </row>
    <row r="21" spans="1:27" s="16" customFormat="1" ht="13.15" customHeight="1" x14ac:dyDescent="0.2">
      <c r="A21" s="96" t="s">
        <v>72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55">
        <f>-44158+41000</f>
        <v>-3158</v>
      </c>
      <c r="W21" s="55">
        <v>-1865</v>
      </c>
    </row>
    <row r="22" spans="1:27" s="16" customFormat="1" ht="13.15" customHeight="1" x14ac:dyDescent="0.2">
      <c r="A22" s="96" t="s">
        <v>63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55">
        <v>-1168462</v>
      </c>
      <c r="W22" s="55">
        <v>-233219</v>
      </c>
    </row>
    <row r="23" spans="1:27" s="16" customFormat="1" ht="13.15" customHeight="1" x14ac:dyDescent="0.2">
      <c r="A23" s="102" t="s">
        <v>73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56">
        <f>V12+V16</f>
        <v>-1562865</v>
      </c>
      <c r="W23" s="56">
        <f>W12+W16</f>
        <v>-1794171</v>
      </c>
    </row>
    <row r="24" spans="1:27" s="16" customFormat="1" ht="13.15" customHeight="1" x14ac:dyDescent="0.2">
      <c r="A24" s="103" t="s">
        <v>84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55"/>
      <c r="W24" s="55"/>
    </row>
    <row r="25" spans="1:27" s="16" customFormat="1" ht="13.15" customHeight="1" x14ac:dyDescent="0.2">
      <c r="A25" s="96" t="s">
        <v>74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55" t="s">
        <v>4</v>
      </c>
      <c r="W25" s="55" t="s">
        <v>4</v>
      </c>
    </row>
    <row r="26" spans="1:27" s="16" customFormat="1" ht="27" customHeight="1" x14ac:dyDescent="0.2">
      <c r="A26" s="103" t="s">
        <v>75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51" t="s">
        <v>4</v>
      </c>
      <c r="W26" s="51">
        <f>W27</f>
        <v>878350</v>
      </c>
    </row>
    <row r="27" spans="1:27" s="16" customFormat="1" ht="13.15" customHeight="1" x14ac:dyDescent="0.2">
      <c r="A27" s="104" t="s">
        <v>76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W27" s="52">
        <v>878350</v>
      </c>
    </row>
    <row r="28" spans="1:27" s="16" customFormat="1" ht="12.6" customHeight="1" x14ac:dyDescent="0.2">
      <c r="A28" s="105" t="s">
        <v>77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52" t="s">
        <v>4</v>
      </c>
      <c r="W28" s="52" t="s">
        <v>4</v>
      </c>
      <c r="AA28" s="16" t="s">
        <v>95</v>
      </c>
    </row>
    <row r="29" spans="1:27" s="16" customFormat="1" ht="13.15" customHeight="1" x14ac:dyDescent="0.2">
      <c r="A29" s="109" t="s">
        <v>68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57">
        <f>V31</f>
        <v>-452083</v>
      </c>
      <c r="W29" s="57">
        <f>W31+W30</f>
        <v>-938893</v>
      </c>
    </row>
    <row r="30" spans="1:27" s="16" customFormat="1" ht="13.15" customHeight="1" x14ac:dyDescent="0.2">
      <c r="A30" s="106" t="s">
        <v>78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8"/>
      <c r="V30" s="58" t="s">
        <v>4</v>
      </c>
      <c r="W30" s="58">
        <v>-938893</v>
      </c>
    </row>
    <row r="31" spans="1:27" s="16" customFormat="1" ht="13.15" customHeight="1" x14ac:dyDescent="0.2">
      <c r="A31" s="106" t="s">
        <v>63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8"/>
      <c r="V31" s="58">
        <v>-452083</v>
      </c>
      <c r="W31" s="58"/>
    </row>
    <row r="32" spans="1:27" s="16" customFormat="1" ht="13.15" customHeight="1" x14ac:dyDescent="0.2">
      <c r="A32" s="110" t="s">
        <v>79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2"/>
      <c r="V32" s="59">
        <f>V31</f>
        <v>-452083</v>
      </c>
      <c r="W32" s="59">
        <f>W26+W29</f>
        <v>-60543</v>
      </c>
    </row>
    <row r="33" spans="1:23" s="16" customFormat="1" ht="13.15" customHeight="1" x14ac:dyDescent="0.2">
      <c r="A33" s="113" t="s">
        <v>80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5"/>
      <c r="V33" s="51">
        <v>-110672</v>
      </c>
      <c r="W33" s="51">
        <v>32771</v>
      </c>
    </row>
    <row r="34" spans="1:23" s="16" customFormat="1" ht="13.15" customHeight="1" x14ac:dyDescent="0.2">
      <c r="A34" s="113" t="s">
        <v>81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5"/>
      <c r="V34" s="37">
        <v>544251</v>
      </c>
      <c r="W34" s="37">
        <v>366146</v>
      </c>
    </row>
    <row r="35" spans="1:23" s="16" customFormat="1" ht="13.15" customHeight="1" x14ac:dyDescent="0.2">
      <c r="A35" s="113" t="s">
        <v>82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5"/>
      <c r="V35" s="37">
        <f>V34+V33</f>
        <v>433579</v>
      </c>
      <c r="W35" s="37">
        <f>W33+W34</f>
        <v>398917</v>
      </c>
    </row>
    <row r="36" spans="1:23" s="16" customFormat="1" ht="18" customHeight="1" x14ac:dyDescent="0.2"/>
    <row r="37" spans="1:23" s="16" customFormat="1" ht="13.15" customHeight="1" x14ac:dyDescent="0.2">
      <c r="A37" s="19" t="s">
        <v>10</v>
      </c>
      <c r="H37" s="84" t="s">
        <v>11</v>
      </c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31"/>
    </row>
    <row r="38" spans="1:23" s="16" customFormat="1" ht="10.9" customHeight="1" x14ac:dyDescent="0.2">
      <c r="H38" s="83" t="s">
        <v>12</v>
      </c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30" t="s">
        <v>13</v>
      </c>
    </row>
    <row r="39" spans="1:23" s="16" customFormat="1" ht="13.15" customHeight="1" x14ac:dyDescent="0.2">
      <c r="A39" s="19" t="s">
        <v>14</v>
      </c>
      <c r="H39" s="84" t="s">
        <v>15</v>
      </c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31"/>
    </row>
    <row r="40" spans="1:23" s="16" customFormat="1" ht="10.15" customHeight="1" x14ac:dyDescent="0.2">
      <c r="H40" s="83" t="s">
        <v>12</v>
      </c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30" t="s">
        <v>13</v>
      </c>
    </row>
    <row r="41" spans="1:23" s="16" customFormat="1" ht="13.15" customHeight="1" x14ac:dyDescent="0.2">
      <c r="B41" s="17" t="s">
        <v>16</v>
      </c>
    </row>
    <row r="42" spans="1:23" s="16" customFormat="1" ht="13.15" customHeight="1" x14ac:dyDescent="0.2"/>
    <row r="43" spans="1:23" s="16" customFormat="1" ht="13.15" customHeight="1" x14ac:dyDescent="0.2"/>
  </sheetData>
  <mergeCells count="34">
    <mergeCell ref="H39:U39"/>
    <mergeCell ref="H40:U40"/>
    <mergeCell ref="A30:U30"/>
    <mergeCell ref="A29:U29"/>
    <mergeCell ref="H37:U37"/>
    <mergeCell ref="H38:U38"/>
    <mergeCell ref="A32:U32"/>
    <mergeCell ref="A33:U33"/>
    <mergeCell ref="A34:U34"/>
    <mergeCell ref="A35:U35"/>
    <mergeCell ref="A31:U31"/>
    <mergeCell ref="A26:U26"/>
    <mergeCell ref="A27:U27"/>
    <mergeCell ref="A28:U28"/>
    <mergeCell ref="A20:U20"/>
    <mergeCell ref="A21:U21"/>
    <mergeCell ref="A22:U22"/>
    <mergeCell ref="A23:U23"/>
    <mergeCell ref="A24:U24"/>
    <mergeCell ref="A25:U25"/>
    <mergeCell ref="A19:U19"/>
    <mergeCell ref="A7:W7"/>
    <mergeCell ref="A8:W8"/>
    <mergeCell ref="A10:U10"/>
    <mergeCell ref="A11:W11"/>
    <mergeCell ref="A12:U12"/>
    <mergeCell ref="A13:U13"/>
    <mergeCell ref="A14:U14"/>
    <mergeCell ref="A15:U15"/>
    <mergeCell ref="A16:U16"/>
    <mergeCell ref="A17:U17"/>
    <mergeCell ref="A18:U18"/>
    <mergeCell ref="V1:W2"/>
    <mergeCell ref="H3:W4"/>
  </mergeCells>
  <pageMargins left="0.39370078740157483" right="0.39370078740157483" top="0.39370078740157483" bottom="0.39370078740157483" header="0" footer="0"/>
  <pageSetup paperSize="9" scale="76" fitToHeight="0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 fitToPage="1"/>
  </sheetPr>
  <dimension ref="A1:W26"/>
  <sheetViews>
    <sheetView tabSelected="1" workbookViewId="0">
      <selection activeCell="AC18" sqref="AC18"/>
    </sheetView>
  </sheetViews>
  <sheetFormatPr defaultColWidth="10.5" defaultRowHeight="11.45" customHeight="1" x14ac:dyDescent="0.2"/>
  <cols>
    <col min="1" max="12" width="3" style="17" customWidth="1"/>
    <col min="13" max="13" width="7.1640625" style="17" customWidth="1"/>
    <col min="14" max="15" width="3" style="17" customWidth="1"/>
    <col min="16" max="16" width="6" style="17" customWidth="1"/>
    <col min="17" max="17" width="14.1640625" style="17" customWidth="1"/>
    <col min="18" max="18" width="14.83203125" style="17" customWidth="1"/>
    <col min="19" max="19" width="20.1640625" style="17" customWidth="1"/>
    <col min="20" max="20" width="15" style="17" customWidth="1"/>
    <col min="21" max="21" width="10.5" style="17" customWidth="1"/>
    <col min="22" max="22" width="16" style="17" customWidth="1"/>
    <col min="23" max="16384" width="10.5" style="18"/>
  </cols>
  <sheetData>
    <row r="1" spans="1:23" s="16" customFormat="1" ht="14.1" customHeight="1" x14ac:dyDescent="0.2">
      <c r="T1" s="93"/>
      <c r="U1" s="93"/>
      <c r="V1" s="93"/>
    </row>
    <row r="2" spans="1:23" s="17" customFormat="1" ht="6.95" customHeight="1" x14ac:dyDescent="0.2">
      <c r="T2" s="93"/>
      <c r="U2" s="93"/>
      <c r="V2" s="93"/>
    </row>
    <row r="3" spans="1:23" ht="12" customHeight="1" x14ac:dyDescent="0.2">
      <c r="H3" s="94" t="s">
        <v>0</v>
      </c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</row>
    <row r="4" spans="1:23" ht="17.25" customHeight="1" x14ac:dyDescent="0.2">
      <c r="A4" s="19" t="s">
        <v>1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</row>
    <row r="5" spans="1:23" s="20" customFormat="1" ht="10.5" customHeight="1" x14ac:dyDescent="0.2"/>
    <row r="6" spans="1:23" s="16" customFormat="1" ht="12.95" customHeight="1" x14ac:dyDescent="0.2">
      <c r="A6" s="21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23" s="16" customFormat="1" ht="12" customHeight="1" x14ac:dyDescent="0.2">
      <c r="A7" s="118" t="s">
        <v>96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</row>
    <row r="8" spans="1:23" s="16" customFormat="1" ht="12" customHeight="1" thickBot="1" x14ac:dyDescent="0.25">
      <c r="V8" s="22" t="s">
        <v>2</v>
      </c>
    </row>
    <row r="9" spans="1:23" s="16" customFormat="1" ht="18" customHeight="1" x14ac:dyDescent="0.2">
      <c r="A9" s="119" t="s">
        <v>32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23" t="s">
        <v>33</v>
      </c>
      <c r="P9" s="123"/>
      <c r="Q9" s="126" t="s">
        <v>34</v>
      </c>
      <c r="R9" s="126"/>
      <c r="S9" s="126"/>
      <c r="T9" s="126"/>
      <c r="U9" s="127" t="s">
        <v>35</v>
      </c>
      <c r="V9" s="116" t="s">
        <v>36</v>
      </c>
    </row>
    <row r="10" spans="1:23" s="16" customFormat="1" ht="21.95" customHeight="1" x14ac:dyDescent="0.2">
      <c r="A10" s="12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2"/>
      <c r="O10" s="124"/>
      <c r="P10" s="125"/>
      <c r="Q10" s="23" t="s">
        <v>9</v>
      </c>
      <c r="R10" s="23" t="s">
        <v>37</v>
      </c>
      <c r="S10" s="24" t="s">
        <v>38</v>
      </c>
      <c r="T10" s="24" t="s">
        <v>39</v>
      </c>
      <c r="U10" s="128"/>
      <c r="V10" s="117"/>
    </row>
    <row r="11" spans="1:23" s="16" customFormat="1" ht="18" customHeight="1" x14ac:dyDescent="0.2">
      <c r="A11" s="129" t="s">
        <v>40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30" t="s">
        <v>41</v>
      </c>
      <c r="P11" s="130"/>
      <c r="Q11" s="25" t="s">
        <v>42</v>
      </c>
      <c r="R11" s="25" t="s">
        <v>43</v>
      </c>
      <c r="S11" s="26" t="s">
        <v>44</v>
      </c>
      <c r="T11" s="26" t="s">
        <v>45</v>
      </c>
      <c r="U11" s="26" t="s">
        <v>46</v>
      </c>
      <c r="V11" s="27" t="s">
        <v>47</v>
      </c>
      <c r="W11" s="28"/>
    </row>
    <row r="12" spans="1:23" s="16" customFormat="1" ht="18" customHeight="1" x14ac:dyDescent="0.2">
      <c r="A12" s="131" t="s">
        <v>49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2">
        <v>21</v>
      </c>
      <c r="P12" s="132"/>
      <c r="Q12" s="60">
        <v>625212</v>
      </c>
      <c r="R12" s="61">
        <v>0</v>
      </c>
      <c r="S12" s="62">
        <v>-215990</v>
      </c>
      <c r="T12" s="62">
        <f>S12+Q12</f>
        <v>409222</v>
      </c>
      <c r="U12" s="62">
        <v>0</v>
      </c>
      <c r="V12" s="63">
        <f>T12</f>
        <v>409222</v>
      </c>
      <c r="W12" s="28"/>
    </row>
    <row r="13" spans="1:23" ht="12" customHeight="1" x14ac:dyDescent="0.2">
      <c r="A13" s="133" t="s">
        <v>48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2"/>
      <c r="P13" s="132"/>
      <c r="Q13" s="64" t="s">
        <v>4</v>
      </c>
      <c r="R13" s="65" t="s">
        <v>4</v>
      </c>
      <c r="S13" s="66">
        <v>61089</v>
      </c>
      <c r="T13" s="62">
        <f>S13</f>
        <v>61089</v>
      </c>
      <c r="U13" s="67">
        <v>0</v>
      </c>
      <c r="V13" s="63">
        <f>S13</f>
        <v>61089</v>
      </c>
      <c r="W13" s="29"/>
    </row>
    <row r="14" spans="1:23" ht="12" customHeight="1" x14ac:dyDescent="0.2">
      <c r="A14" s="134" t="s">
        <v>50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2"/>
      <c r="P14" s="132"/>
      <c r="Q14" s="68">
        <v>50000</v>
      </c>
      <c r="R14" s="65" t="s">
        <v>4</v>
      </c>
      <c r="S14" s="66" t="s">
        <v>4</v>
      </c>
      <c r="T14" s="62">
        <f>Q14</f>
        <v>50000</v>
      </c>
      <c r="U14" s="67">
        <v>0</v>
      </c>
      <c r="V14" s="63">
        <v>50000</v>
      </c>
      <c r="W14" s="29"/>
    </row>
    <row r="15" spans="1:23" ht="12" customHeight="1" x14ac:dyDescent="0.2">
      <c r="A15" s="131" t="s">
        <v>86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5"/>
      <c r="P15" s="135"/>
      <c r="Q15" s="60">
        <v>675212</v>
      </c>
      <c r="R15" s="61" t="s">
        <v>4</v>
      </c>
      <c r="S15" s="62">
        <v>-154901</v>
      </c>
      <c r="T15" s="62">
        <f>Q15+S15</f>
        <v>520311</v>
      </c>
      <c r="U15" s="62">
        <v>0</v>
      </c>
      <c r="V15" s="63">
        <f>T15</f>
        <v>520311</v>
      </c>
      <c r="W15" s="29"/>
    </row>
    <row r="16" spans="1:23" ht="12" customHeight="1" x14ac:dyDescent="0.2">
      <c r="A16" s="134" t="s">
        <v>50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2">
        <v>21</v>
      </c>
      <c r="P16" s="132"/>
      <c r="Q16" s="64"/>
      <c r="R16" s="65" t="s">
        <v>4</v>
      </c>
      <c r="S16" s="62"/>
      <c r="T16" s="62"/>
      <c r="U16" s="67">
        <v>0</v>
      </c>
      <c r="V16" s="63"/>
      <c r="W16" s="29"/>
    </row>
    <row r="17" spans="1:23" ht="36.950000000000003" customHeight="1" x14ac:dyDescent="0.2">
      <c r="A17" s="136" t="s">
        <v>51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2"/>
      <c r="P17" s="132"/>
      <c r="Q17" s="64" t="s">
        <v>4</v>
      </c>
      <c r="R17" s="65" t="s">
        <v>4</v>
      </c>
      <c r="S17" s="62">
        <v>151756</v>
      </c>
      <c r="T17" s="62">
        <f>S17</f>
        <v>151756</v>
      </c>
      <c r="U17" s="67">
        <v>0</v>
      </c>
      <c r="V17" s="63">
        <f>T17</f>
        <v>151756</v>
      </c>
      <c r="W17" s="29"/>
    </row>
    <row r="18" spans="1:23" s="16" customFormat="1" ht="18" customHeight="1" x14ac:dyDescent="0.2">
      <c r="A18" s="137" t="s">
        <v>94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5"/>
      <c r="P18" s="135"/>
      <c r="Q18" s="60">
        <v>675212</v>
      </c>
      <c r="R18" s="61" t="s">
        <v>4</v>
      </c>
      <c r="S18" s="62">
        <f>S15+S17</f>
        <v>-3145</v>
      </c>
      <c r="T18" s="62">
        <f>Q18+S18</f>
        <v>672067</v>
      </c>
      <c r="U18" s="62">
        <v>0</v>
      </c>
      <c r="V18" s="63">
        <f>T18</f>
        <v>672067</v>
      </c>
    </row>
    <row r="19" spans="1:23" s="16" customFormat="1" ht="18" customHeight="1" x14ac:dyDescent="0.2"/>
    <row r="20" spans="1:23" s="16" customFormat="1" ht="12.95" customHeight="1" x14ac:dyDescent="0.2"/>
    <row r="21" spans="1:23" s="16" customFormat="1" ht="11.1" customHeight="1" x14ac:dyDescent="0.2">
      <c r="A21" s="19" t="s">
        <v>10</v>
      </c>
      <c r="H21" s="84" t="s">
        <v>11</v>
      </c>
      <c r="I21" s="84"/>
      <c r="J21" s="84"/>
      <c r="K21" s="84"/>
      <c r="L21" s="84"/>
      <c r="M21" s="84"/>
      <c r="N21" s="84"/>
      <c r="O21" s="84"/>
      <c r="P21" s="84"/>
      <c r="Q21" s="84"/>
      <c r="R21" s="84"/>
    </row>
    <row r="22" spans="1:23" s="16" customFormat="1" ht="12.95" customHeight="1" x14ac:dyDescent="0.2">
      <c r="H22" s="83" t="s">
        <v>12</v>
      </c>
      <c r="I22" s="83"/>
      <c r="J22" s="83"/>
      <c r="K22" s="83"/>
      <c r="L22" s="83"/>
      <c r="M22" s="83"/>
      <c r="N22" s="83"/>
      <c r="O22" s="83"/>
      <c r="P22" s="83"/>
      <c r="Q22" s="83"/>
      <c r="R22" s="83"/>
    </row>
    <row r="23" spans="1:23" s="16" customFormat="1" ht="9.9499999999999993" customHeight="1" x14ac:dyDescent="0.2">
      <c r="A23" s="19" t="s">
        <v>14</v>
      </c>
      <c r="H23" s="84" t="s">
        <v>15</v>
      </c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23" s="16" customFormat="1" ht="12.95" customHeight="1" x14ac:dyDescent="0.2">
      <c r="H24" s="83" t="s">
        <v>12</v>
      </c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1:23" s="16" customFormat="1" ht="12.95" customHeight="1" x14ac:dyDescent="0.2">
      <c r="B25" s="17" t="s">
        <v>16</v>
      </c>
    </row>
    <row r="26" spans="1:23" ht="11.45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</sheetData>
  <mergeCells count="28">
    <mergeCell ref="A14:N14"/>
    <mergeCell ref="O14:P14"/>
    <mergeCell ref="H24:R24"/>
    <mergeCell ref="A15:N15"/>
    <mergeCell ref="O15:P15"/>
    <mergeCell ref="A16:N16"/>
    <mergeCell ref="O16:P16"/>
    <mergeCell ref="A17:N17"/>
    <mergeCell ref="O17:P17"/>
    <mergeCell ref="A18:N18"/>
    <mergeCell ref="O18:P18"/>
    <mergeCell ref="H21:R21"/>
    <mergeCell ref="H22:R22"/>
    <mergeCell ref="H23:R23"/>
    <mergeCell ref="A11:N11"/>
    <mergeCell ref="O11:P11"/>
    <mergeCell ref="A12:N12"/>
    <mergeCell ref="O12:P12"/>
    <mergeCell ref="A13:N13"/>
    <mergeCell ref="O13:P13"/>
    <mergeCell ref="V9:V10"/>
    <mergeCell ref="T1:V2"/>
    <mergeCell ref="H3:V4"/>
    <mergeCell ref="A7:S7"/>
    <mergeCell ref="A9:N10"/>
    <mergeCell ref="O9:P10"/>
    <mergeCell ref="Q9:T9"/>
    <mergeCell ref="U9:U10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</vt:lpstr>
      <vt:lpstr>ОПиУ</vt:lpstr>
      <vt:lpstr>ДДС</vt:lpstr>
      <vt:lpstr>Капитал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Koneva</dc:creator>
  <cp:lastModifiedBy>hp</cp:lastModifiedBy>
  <cp:lastPrinted>2025-08-08T11:43:06Z</cp:lastPrinted>
  <dcterms:created xsi:type="dcterms:W3CDTF">2024-11-12T10:48:35Z</dcterms:created>
  <dcterms:modified xsi:type="dcterms:W3CDTF">2025-08-19T11:00:40Z</dcterms:modified>
</cp:coreProperties>
</file>