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-PC\Desktop\на KASE\2 кв. Полугодие 2025г по 15 авг. вкл\"/>
    </mc:Choice>
  </mc:AlternateContent>
  <xr:revisionPtr revIDLastSave="0" documentId="13_ncr:1_{C7921781-0AA3-4C95-A47F-5ADAF987821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5" r:id="rId1"/>
    <sheet name="Ф2" sheetId="6" r:id="rId2"/>
    <sheet name="Ф3" sheetId="7" r:id="rId3"/>
    <sheet name="Ф4" sheetId="8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6" l="1"/>
  <c r="D14" i="6" s="1"/>
  <c r="D20" i="6" l="1"/>
  <c r="D22" i="6" s="1"/>
  <c r="D39" i="7" l="1"/>
  <c r="C11" i="6"/>
  <c r="C14" i="6" s="1"/>
  <c r="C20" i="6" s="1"/>
  <c r="C22" i="6" s="1"/>
  <c r="C29" i="6" s="1"/>
  <c r="D31" i="5" l="1"/>
  <c r="C31" i="5"/>
  <c r="D23" i="5"/>
  <c r="D32" i="5" s="1"/>
  <c r="C23" i="5"/>
  <c r="D17" i="5"/>
  <c r="C17" i="5"/>
  <c r="C32" i="5" l="1"/>
  <c r="D34" i="7"/>
  <c r="D44" i="7" s="1"/>
  <c r="D28" i="7"/>
  <c r="D31" i="7" s="1"/>
  <c r="D13" i="7"/>
  <c r="D8" i="7"/>
  <c r="D22" i="7" s="1"/>
  <c r="C39" i="7"/>
  <c r="C34" i="7"/>
  <c r="C28" i="7"/>
  <c r="C31" i="7" s="1"/>
  <c r="C13" i="7"/>
  <c r="C8" i="7"/>
  <c r="D29" i="6"/>
  <c r="C44" i="7" l="1"/>
  <c r="C22" i="7"/>
  <c r="C46" i="7" s="1"/>
  <c r="C48" i="7" s="1"/>
  <c r="D46" i="7"/>
  <c r="D48" i="7" s="1"/>
</calcChain>
</file>

<file path=xl/sharedStrings.xml><?xml version="1.0" encoding="utf-8"?>
<sst xmlns="http://schemas.openxmlformats.org/spreadsheetml/2006/main" count="179" uniqueCount="114">
  <si>
    <t>Примечание</t>
  </si>
  <si>
    <t>30 июня</t>
  </si>
  <si>
    <t>31 декабря</t>
  </si>
  <si>
    <t>2024 года</t>
  </si>
  <si>
    <t>АКТИВЫ</t>
  </si>
  <si>
    <t>Основные средства</t>
  </si>
  <si>
    <t>Активы в форме права пользования</t>
  </si>
  <si>
    <t>Нематериальные активы</t>
  </si>
  <si>
    <t>Кредиты клиентам</t>
  </si>
  <si>
    <t>Вклады размещенные (за вычетом резервов на обесценение)</t>
  </si>
  <si>
    <t>Денежные средства и их эквиваленты</t>
  </si>
  <si>
    <t>Прочие текущие активы</t>
  </si>
  <si>
    <t>ИТОГО АКТИВЫ</t>
  </si>
  <si>
    <t>КАПИТАЛ И ОБЯЗАТЕЛЬСТВА</t>
  </si>
  <si>
    <t>Акционерный капитал</t>
  </si>
  <si>
    <t>Резерв переоценки активов</t>
  </si>
  <si>
    <t>Нераспределенная прибыль</t>
  </si>
  <si>
    <t>ИТОГО КАПИТАЛ</t>
  </si>
  <si>
    <t>ОБЯЗАТЕЛЬСТВА</t>
  </si>
  <si>
    <t>Займы полученные</t>
  </si>
  <si>
    <t>Отложенные налоговые обязательства</t>
  </si>
  <si>
    <t>Обязательства по аренде</t>
  </si>
  <si>
    <t>Прочие обязательства</t>
  </si>
  <si>
    <t>ИТОГО ОБЯЗАТЕЛЬСТВА</t>
  </si>
  <si>
    <t>ИТОГО КАПИТАЛ И ОБЯЗАТЕЛЬСТВА</t>
  </si>
  <si>
    <t>Председатель Правления</t>
  </si>
  <si>
    <t>Хайрлыбаева Ж.Б.</t>
  </si>
  <si>
    <t>Главный бухгалтер</t>
  </si>
  <si>
    <t>Жанысбаева А.Н.</t>
  </si>
  <si>
    <t>АО "Микрофинансовая организация "Береке"</t>
  </si>
  <si>
    <t>ПРОМЕЖУТОЧНАЯ СОКРАЩЕННАЯ ФИНАНСОВАЯ ОТЧЕТНОСТЬ</t>
  </si>
  <si>
    <t>(неаудированная)</t>
  </si>
  <si>
    <t>Прим.</t>
  </si>
  <si>
    <t>1 полугодие 2024 года</t>
  </si>
  <si>
    <t>Процентные доходы</t>
  </si>
  <si>
    <t>Процентные расходы</t>
  </si>
  <si>
    <t>Чистые процентные доходы до вычета резервов под ожидаемые кредитные убытки</t>
  </si>
  <si>
    <t>Расходы по созданию резерва под ожидаемые кредитные убытки</t>
  </si>
  <si>
    <t>Чистый процентный доход после вычета резервов под ожидаемые кредитные убытки</t>
  </si>
  <si>
    <t xml:space="preserve">Операционные и административные расходы, в том числе </t>
  </si>
  <si>
    <t xml:space="preserve">     Расходы на персонал</t>
  </si>
  <si>
    <t xml:space="preserve">    Административные расходы</t>
  </si>
  <si>
    <t>Прочие операционные расходы</t>
  </si>
  <si>
    <t>Прочие операционные доходы</t>
  </si>
  <si>
    <t>Прибыль до учета корпоративного подоходного налога</t>
  </si>
  <si>
    <t xml:space="preserve">Расходы по корпоративному подоходному налогу </t>
  </si>
  <si>
    <t>Чистая прибыль за год</t>
  </si>
  <si>
    <t>Прочий совокупный доход, не подлежащий переклассификации в состав прибыли или убытка в последующих периодах</t>
  </si>
  <si>
    <t xml:space="preserve">Доход от переоценки основных средств </t>
  </si>
  <si>
    <t>–</t>
  </si>
  <si>
    <t>Влияние налога на прибыль</t>
  </si>
  <si>
    <t>Итого совокупный доход за год</t>
  </si>
  <si>
    <t xml:space="preserve">О ПРИБЫЛЯХ И УБЫТКАХ И ПРОЧЕМ СОВОКУПНОМ ДОХОДЕ </t>
  </si>
  <si>
    <t xml:space="preserve">    I.  Движение денежных средств от операционной деятельности:</t>
  </si>
  <si>
    <t>Поступление денежных средств, всего</t>
  </si>
  <si>
    <t>в том числе:</t>
  </si>
  <si>
    <t>Поступление займов</t>
  </si>
  <si>
    <t xml:space="preserve">Вознаграждение полученное </t>
  </si>
  <si>
    <t>Прочие поступления</t>
  </si>
  <si>
    <t>Выбытие денежных средств, всего</t>
  </si>
  <si>
    <t>Платежи поставщикам за товары и услуги</t>
  </si>
  <si>
    <t xml:space="preserve">Кредиты клиентам </t>
  </si>
  <si>
    <t>Выплаты по оплате труда</t>
  </si>
  <si>
    <t>Выплата вознаграждений по займам</t>
  </si>
  <si>
    <t>Корпоративный подоходный налог</t>
  </si>
  <si>
    <t>Подоходный налог и другие платежи в бюджет</t>
  </si>
  <si>
    <t>Прочие выплаты</t>
  </si>
  <si>
    <t>Чистые потоки денежных средств от операционной деятельности</t>
  </si>
  <si>
    <t xml:space="preserve">  II.  Движение денежных средств от инвестиционной деятельности:</t>
  </si>
  <si>
    <t xml:space="preserve">Реализация основных средств </t>
  </si>
  <si>
    <t>Приобретение основных средств</t>
  </si>
  <si>
    <t>Чистые потоки денежных средств от  инвестиционной деятельности</t>
  </si>
  <si>
    <t xml:space="preserve">  III.  Движение денежных средств от  финансовой деятельности:</t>
  </si>
  <si>
    <t>Погашение займов</t>
  </si>
  <si>
    <t>Выплата дивидендов</t>
  </si>
  <si>
    <t xml:space="preserve">Чистые потоки денежных средств от финансовой деятельности </t>
  </si>
  <si>
    <t>Чистое (уменьшение)/ увеличение денежных средств и их эквивалентов</t>
  </si>
  <si>
    <t>Денежные средства и их эквиваленты по состоянию на начало года</t>
  </si>
  <si>
    <t>Денежные средства и их эквиваленты по состоянию на конец года</t>
  </si>
  <si>
    <t>ПРОМЕЖУТОЧНЫЙ СОКРАЩЕННЫЙ ФИНАНСОВЫЙ ОТЧЕТ</t>
  </si>
  <si>
    <t>О ДВИЖЕНИИ ДЕНЕЖНЫХ СРЕДСТВ</t>
  </si>
  <si>
    <t>Резерв переоценки основных средств</t>
  </si>
  <si>
    <t>Прибыль за период</t>
  </si>
  <si>
    <t>Итого совокупный доход за период</t>
  </si>
  <si>
    <t>Перенос резерва переоценки активов</t>
  </si>
  <si>
    <t>1 полугодие 2025 года</t>
  </si>
  <si>
    <t>За шесть месяцев, закончившихся 30 июня 2025 года</t>
  </si>
  <si>
    <t>На 1 января 2024 года</t>
  </si>
  <si>
    <t>На 30 июня 2025 года</t>
  </si>
  <si>
    <t>ПРОМЕЖУТОЧНЫЙ СОКРАЩЕННЫЙ ОТЧЕТ О ФИНАНСОВОМ ПОЛОЖЕНИИ</t>
  </si>
  <si>
    <t>2025 года</t>
  </si>
  <si>
    <t>Выпущенные долговые ценные бумаги</t>
  </si>
  <si>
    <t>Примечания к финансовой отчетности являются неотъемлемой частью данной финансовой отчетности</t>
  </si>
  <si>
    <t xml:space="preserve">По состоянию на 30 июня 2025 года </t>
  </si>
  <si>
    <t>(в тысячах тенге)</t>
  </si>
  <si>
    <t>Обязательство по налогам и другим обязательным платежам в бюджет</t>
  </si>
  <si>
    <r>
      <t>За шесть месяцев,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 закончившихся 30 июня 2025 года</t>
    </r>
  </si>
  <si>
    <t>Облигации</t>
  </si>
  <si>
    <t>Выплата купонного вознаграждения</t>
  </si>
  <si>
    <t>Прочий совокупный доход</t>
  </si>
  <si>
    <t>Сальдо на 31 декабря 2024 года</t>
  </si>
  <si>
    <t>Примечания к финансовой отчетности являются неотъемлемой частью данной финансовой отчетности.</t>
  </si>
  <si>
    <t>ПРОМЕЖУТОЧНЫЙ СОКРАЩЕННЫЙ ОТЧЕТ ОБ ИЗМЕНЕНИЯХ В КАПИТАЛЕ</t>
  </si>
  <si>
    <t xml:space="preserve">Итого капитал </t>
  </si>
  <si>
    <t>2 600 000</t>
  </si>
  <si>
    <t xml:space="preserve"> 1 295 884 </t>
  </si>
  <si>
    <t xml:space="preserve"> 2 199 411 </t>
  </si>
  <si>
    <t xml:space="preserve"> 2 600 000 </t>
  </si>
  <si>
    <t xml:space="preserve">  3 954 944</t>
  </si>
  <si>
    <t xml:space="preserve"> 4 856 280</t>
  </si>
  <si>
    <t>7</t>
  </si>
  <si>
    <r>
      <t>Прочий совокупный доход</t>
    </r>
    <r>
      <rPr>
        <i/>
        <sz val="10"/>
        <color indexed="8"/>
        <rFont val="Times New Roman"/>
        <family val="1"/>
        <charset val="204"/>
      </rPr>
      <t xml:space="preserve"> </t>
    </r>
  </si>
  <si>
    <r>
      <t>Чистый прочий совокупный доход, не подлежащий переклассификации в состав прибыли или убытка в последующих периодах, за вычетом корпоративного подоходного налога</t>
    </r>
    <r>
      <rPr>
        <sz val="10"/>
        <color indexed="8"/>
        <rFont val="Times New Roman"/>
        <family val="1"/>
        <charset val="204"/>
      </rPr>
      <t xml:space="preserve"> </t>
    </r>
  </si>
  <si>
    <r>
      <t>За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шесть месяцев, закончившихся 30 июня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</si>
</sst>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5" fillId="0" borderId="0"/>
  </cellStyleXfs>
  <cellXfs count="16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wrapText="1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0" xfId="0" applyFont="1"/>
    <xf numFmtId="3" fontId="11" fillId="0" borderId="0" xfId="0" applyNumberFormat="1" applyFont="1"/>
    <xf numFmtId="0" fontId="3" fillId="0" borderId="0" xfId="0" applyFont="1" applyAlignment="1">
      <alignment horizontal="justify" vertical="center"/>
    </xf>
    <xf numFmtId="0" fontId="12" fillId="0" borderId="0" xfId="0" applyFont="1"/>
    <xf numFmtId="0" fontId="1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vertical="center" wrapText="1" indent="2"/>
    </xf>
    <xf numFmtId="3" fontId="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0" fillId="0" borderId="4" xfId="0" applyFont="1" applyBorder="1" applyAlignment="1">
      <alignment horizontal="left" vertical="center" wrapText="1" indent="2"/>
    </xf>
    <xf numFmtId="3" fontId="10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0" fontId="7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 wrapText="1" indent="2"/>
    </xf>
    <xf numFmtId="0" fontId="10" fillId="0" borderId="10" xfId="0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3" fontId="10" fillId="0" borderId="9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0" xfId="0" applyNumberFormat="1" applyFont="1"/>
    <xf numFmtId="3" fontId="15" fillId="0" borderId="0" xfId="0" applyNumberFormat="1" applyFont="1"/>
    <xf numFmtId="0" fontId="10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wrapText="1"/>
    </xf>
    <xf numFmtId="3" fontId="15" fillId="0" borderId="7" xfId="0" applyNumberFormat="1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3" fontId="14" fillId="0" borderId="6" xfId="0" applyNumberFormat="1" applyFont="1" applyBorder="1"/>
    <xf numFmtId="3" fontId="15" fillId="0" borderId="6" xfId="0" applyNumberFormat="1" applyFont="1" applyBorder="1"/>
    <xf numFmtId="0" fontId="15" fillId="0" borderId="0" xfId="0" applyFont="1"/>
    <xf numFmtId="0" fontId="7" fillId="0" borderId="0" xfId="0" applyFont="1" applyAlignment="1">
      <alignment vertical="center" wrapText="1"/>
    </xf>
    <xf numFmtId="3" fontId="16" fillId="0" borderId="0" xfId="0" applyNumberFormat="1" applyFont="1"/>
    <xf numFmtId="3" fontId="17" fillId="0" borderId="0" xfId="0" applyNumberFormat="1" applyFont="1"/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" fontId="14" fillId="0" borderId="4" xfId="0" applyNumberFormat="1" applyFont="1" applyBorder="1"/>
    <xf numFmtId="3" fontId="15" fillId="0" borderId="4" xfId="0" applyNumberFormat="1" applyFont="1" applyBorder="1"/>
    <xf numFmtId="3" fontId="14" fillId="0" borderId="7" xfId="0" applyNumberFormat="1" applyFont="1" applyBorder="1"/>
    <xf numFmtId="3" fontId="15" fillId="0" borderId="7" xfId="0" applyNumberFormat="1" applyFont="1" applyBorder="1"/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8" fillId="0" borderId="0" xfId="0" applyFont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wrapText="1"/>
    </xf>
    <xf numFmtId="0" fontId="4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14" fillId="0" borderId="5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17" fillId="2" borderId="1" xfId="0" applyFont="1" applyFill="1" applyBorder="1" applyAlignment="1">
      <alignment horizontal="left" vertical="center" wrapText="1" indent="2"/>
    </xf>
    <xf numFmtId="0" fontId="1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4" fillId="0" borderId="4" xfId="1" applyNumberFormat="1" applyFont="1" applyBorder="1" applyAlignment="1">
      <alignment vertical="center" wrapText="1"/>
    </xf>
    <xf numFmtId="49" fontId="14" fillId="0" borderId="7" xfId="1" applyNumberFormat="1" applyFont="1" applyBorder="1" applyAlignment="1">
      <alignment vertical="center" wrapText="1"/>
    </xf>
    <xf numFmtId="49" fontId="16" fillId="0" borderId="7" xfId="1" applyNumberFormat="1" applyFont="1" applyBorder="1" applyAlignment="1">
      <alignment horizontal="left" vertical="center" wrapText="1"/>
    </xf>
    <xf numFmtId="3" fontId="16" fillId="0" borderId="7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left" vertical="center" wrapText="1"/>
    </xf>
    <xf numFmtId="3" fontId="15" fillId="0" borderId="0" xfId="1" applyNumberFormat="1" applyFont="1" applyAlignment="1">
      <alignment horizontal="center" vertical="center"/>
    </xf>
    <xf numFmtId="49" fontId="17" fillId="0" borderId="0" xfId="1" applyNumberFormat="1" applyFont="1" applyAlignment="1">
      <alignment horizontal="center" wrapText="1"/>
    </xf>
    <xf numFmtId="49" fontId="17" fillId="0" borderId="0" xfId="1" applyNumberFormat="1" applyFont="1" applyAlignment="1">
      <alignment horizontal="center" vertical="center" wrapText="1"/>
    </xf>
    <xf numFmtId="0" fontId="16" fillId="0" borderId="7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 wrapText="1"/>
    </xf>
    <xf numFmtId="0" fontId="14" fillId="0" borderId="7" xfId="1" applyFont="1" applyBorder="1" applyAlignment="1">
      <alignment vertical="center" wrapText="1"/>
    </xf>
    <xf numFmtId="0" fontId="14" fillId="0" borderId="7" xfId="1" applyFont="1" applyBorder="1" applyAlignment="1">
      <alignment horizontal="center" vertical="center" wrapText="1"/>
    </xf>
    <xf numFmtId="49" fontId="16" fillId="0" borderId="5" xfId="1" applyNumberFormat="1" applyFont="1" applyBorder="1" applyAlignment="1">
      <alignment horizontal="left" vertical="center" wrapText="1"/>
    </xf>
    <xf numFmtId="3" fontId="16" fillId="0" borderId="5" xfId="1" applyNumberFormat="1" applyFont="1" applyBorder="1" applyAlignment="1">
      <alignment horizontal="center" vertical="center"/>
    </xf>
    <xf numFmtId="49" fontId="14" fillId="0" borderId="2" xfId="1" applyNumberFormat="1" applyFont="1" applyBorder="1" applyAlignment="1">
      <alignment horizontal="left" vertical="center" wrapText="1"/>
    </xf>
    <xf numFmtId="3" fontId="14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 wrapText="1"/>
    </xf>
    <xf numFmtId="3" fontId="15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 wrapText="1"/>
    </xf>
    <xf numFmtId="3" fontId="20" fillId="0" borderId="0" xfId="0" applyNumberFormat="1" applyFo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/>
    </xf>
    <xf numFmtId="49" fontId="16" fillId="0" borderId="4" xfId="1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F4E5A455-84CA-49CC-B5DC-1D46E12B5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8183-B908-458C-8F38-BC2E74F47A47}">
  <dimension ref="A1:D40"/>
  <sheetViews>
    <sheetView workbookViewId="0">
      <selection activeCell="I36" sqref="I36"/>
    </sheetView>
  </sheetViews>
  <sheetFormatPr defaultRowHeight="12.75" x14ac:dyDescent="0.2"/>
  <cols>
    <col min="1" max="1" width="35.42578125" style="40" customWidth="1"/>
    <col min="2" max="2" width="7.5703125" style="40" customWidth="1"/>
    <col min="3" max="4" width="16.7109375" style="40" customWidth="1"/>
    <col min="5" max="16384" width="9.140625" style="40"/>
  </cols>
  <sheetData>
    <row r="1" spans="1:4" s="44" customFormat="1" ht="15.75" x14ac:dyDescent="0.25">
      <c r="A1" s="43" t="s">
        <v>29</v>
      </c>
      <c r="B1" s="88"/>
      <c r="C1" s="88"/>
      <c r="D1" s="88"/>
    </row>
    <row r="2" spans="1:4" x14ac:dyDescent="0.2">
      <c r="A2" s="4"/>
    </row>
    <row r="3" spans="1:4" x14ac:dyDescent="0.2">
      <c r="A3" s="158" t="s">
        <v>89</v>
      </c>
      <c r="B3" s="158"/>
      <c r="C3" s="158"/>
      <c r="D3" s="158"/>
    </row>
    <row r="4" spans="1:4" x14ac:dyDescent="0.2">
      <c r="A4" s="4" t="s">
        <v>93</v>
      </c>
      <c r="B4" s="40" t="s">
        <v>31</v>
      </c>
    </row>
    <row r="5" spans="1:4" ht="13.5" thickBot="1" x14ac:dyDescent="0.25">
      <c r="A5" s="83"/>
      <c r="B5" s="83"/>
      <c r="C5" s="83"/>
      <c r="D5" s="155" t="s">
        <v>94</v>
      </c>
    </row>
    <row r="6" spans="1:4" x14ac:dyDescent="0.2">
      <c r="A6" s="159"/>
      <c r="B6" s="161" t="s">
        <v>0</v>
      </c>
      <c r="C6" s="7" t="s">
        <v>1</v>
      </c>
      <c r="D6" s="8" t="s">
        <v>2</v>
      </c>
    </row>
    <row r="7" spans="1:4" ht="13.5" thickBot="1" x14ac:dyDescent="0.25">
      <c r="A7" s="160"/>
      <c r="B7" s="162"/>
      <c r="C7" s="10" t="s">
        <v>90</v>
      </c>
      <c r="D7" s="11" t="s">
        <v>3</v>
      </c>
    </row>
    <row r="8" spans="1:4" x14ac:dyDescent="0.2">
      <c r="A8" s="5"/>
      <c r="B8" s="12"/>
      <c r="C8" s="7"/>
      <c r="D8" s="8"/>
    </row>
    <row r="9" spans="1:4" x14ac:dyDescent="0.2">
      <c r="A9" s="13" t="s">
        <v>4</v>
      </c>
      <c r="B9" s="14"/>
      <c r="C9" s="7"/>
      <c r="D9" s="8"/>
    </row>
    <row r="10" spans="1:4" x14ac:dyDescent="0.2">
      <c r="A10" s="15" t="s">
        <v>5</v>
      </c>
      <c r="B10" s="16">
        <v>8</v>
      </c>
      <c r="C10" s="17">
        <v>101836</v>
      </c>
      <c r="D10" s="18">
        <v>98858</v>
      </c>
    </row>
    <row r="11" spans="1:4" x14ac:dyDescent="0.2">
      <c r="A11" s="15" t="s">
        <v>6</v>
      </c>
      <c r="B11" s="16">
        <v>9</v>
      </c>
      <c r="C11" s="17">
        <v>80654</v>
      </c>
      <c r="D11" s="18">
        <v>82854</v>
      </c>
    </row>
    <row r="12" spans="1:4" x14ac:dyDescent="0.2">
      <c r="A12" s="15" t="s">
        <v>7</v>
      </c>
      <c r="B12" s="16"/>
      <c r="C12" s="17">
        <v>4403</v>
      </c>
      <c r="D12" s="18">
        <v>4810</v>
      </c>
    </row>
    <row r="13" spans="1:4" x14ac:dyDescent="0.2">
      <c r="A13" s="15" t="s">
        <v>8</v>
      </c>
      <c r="B13" s="16">
        <v>7</v>
      </c>
      <c r="C13" s="17">
        <v>5877866</v>
      </c>
      <c r="D13" s="18">
        <v>5151724</v>
      </c>
    </row>
    <row r="14" spans="1:4" ht="25.5" x14ac:dyDescent="0.2">
      <c r="A14" s="19" t="s">
        <v>9</v>
      </c>
      <c r="B14" s="16">
        <v>6</v>
      </c>
      <c r="C14" s="17">
        <v>209390</v>
      </c>
      <c r="D14" s="18">
        <v>447031</v>
      </c>
    </row>
    <row r="15" spans="1:4" x14ac:dyDescent="0.2">
      <c r="A15" s="19" t="s">
        <v>10</v>
      </c>
      <c r="B15" s="16">
        <v>5</v>
      </c>
      <c r="C15" s="17">
        <v>12659</v>
      </c>
      <c r="D15" s="18">
        <v>6002</v>
      </c>
    </row>
    <row r="16" spans="1:4" ht="13.5" thickBot="1" x14ac:dyDescent="0.25">
      <c r="A16" s="20" t="s">
        <v>11</v>
      </c>
      <c r="B16" s="21">
        <v>10</v>
      </c>
      <c r="C16" s="22">
        <v>16401</v>
      </c>
      <c r="D16" s="23">
        <v>9736</v>
      </c>
    </row>
    <row r="17" spans="1:4" ht="14.25" thickBot="1" x14ac:dyDescent="0.25">
      <c r="A17" s="24" t="s">
        <v>12</v>
      </c>
      <c r="B17" s="25"/>
      <c r="C17" s="26">
        <f>SUM(C10:C16)</f>
        <v>6303209</v>
      </c>
      <c r="D17" s="27">
        <f>SUM(D10:D16)</f>
        <v>5801015</v>
      </c>
    </row>
    <row r="18" spans="1:4" ht="13.5" x14ac:dyDescent="0.2">
      <c r="A18" s="13"/>
      <c r="B18" s="28"/>
      <c r="C18" s="17"/>
      <c r="D18" s="18"/>
    </row>
    <row r="19" spans="1:4" ht="13.5" x14ac:dyDescent="0.2">
      <c r="A19" s="13" t="s">
        <v>13</v>
      </c>
      <c r="B19" s="28"/>
      <c r="C19" s="17"/>
      <c r="D19" s="18"/>
    </row>
    <row r="20" spans="1:4" x14ac:dyDescent="0.2">
      <c r="A20" s="19" t="s">
        <v>14</v>
      </c>
      <c r="B20" s="6">
        <v>12</v>
      </c>
      <c r="C20" s="17">
        <v>2600000</v>
      </c>
      <c r="D20" s="18">
        <v>2600000</v>
      </c>
    </row>
    <row r="21" spans="1:4" x14ac:dyDescent="0.2">
      <c r="A21" s="19" t="s">
        <v>15</v>
      </c>
      <c r="B21" s="6"/>
      <c r="C21" s="17">
        <v>56869</v>
      </c>
      <c r="D21" s="18">
        <v>56869</v>
      </c>
    </row>
    <row r="22" spans="1:4" ht="13.5" thickBot="1" x14ac:dyDescent="0.25">
      <c r="A22" s="29" t="s">
        <v>16</v>
      </c>
      <c r="B22" s="9"/>
      <c r="C22" s="30">
        <v>2619829</v>
      </c>
      <c r="D22" s="23">
        <v>2199411</v>
      </c>
    </row>
    <row r="23" spans="1:4" ht="14.25" thickBot="1" x14ac:dyDescent="0.25">
      <c r="A23" s="31" t="s">
        <v>17</v>
      </c>
      <c r="B23" s="32"/>
      <c r="C23" s="30">
        <f>SUM(C20:C22)</f>
        <v>5276698</v>
      </c>
      <c r="D23" s="23">
        <f>SUM(D20:D22)</f>
        <v>4856280</v>
      </c>
    </row>
    <row r="24" spans="1:4" ht="13.5" x14ac:dyDescent="0.2">
      <c r="A24" s="13"/>
      <c r="B24" s="28"/>
      <c r="C24" s="17"/>
      <c r="D24" s="18"/>
    </row>
    <row r="25" spans="1:4" ht="13.5" x14ac:dyDescent="0.2">
      <c r="A25" s="13" t="s">
        <v>18</v>
      </c>
      <c r="B25" s="28"/>
      <c r="C25" s="17"/>
      <c r="D25" s="18"/>
    </row>
    <row r="26" spans="1:4" x14ac:dyDescent="0.2">
      <c r="A26" s="33" t="s">
        <v>91</v>
      </c>
      <c r="B26" s="6">
        <v>11</v>
      </c>
      <c r="C26" s="34">
        <v>912895</v>
      </c>
      <c r="D26" s="35">
        <v>608750</v>
      </c>
    </row>
    <row r="27" spans="1:4" x14ac:dyDescent="0.2">
      <c r="A27" s="19" t="s">
        <v>20</v>
      </c>
      <c r="B27" s="6">
        <v>19</v>
      </c>
      <c r="C27" s="17">
        <v>11420</v>
      </c>
      <c r="D27" s="18">
        <v>11420</v>
      </c>
    </row>
    <row r="28" spans="1:4" x14ac:dyDescent="0.2">
      <c r="A28" s="19" t="s">
        <v>21</v>
      </c>
      <c r="B28" s="6">
        <v>9</v>
      </c>
      <c r="C28" s="17">
        <v>87657</v>
      </c>
      <c r="D28" s="18">
        <v>87463</v>
      </c>
    </row>
    <row r="29" spans="1:4" ht="25.5" x14ac:dyDescent="0.2">
      <c r="A29" s="87" t="s">
        <v>95</v>
      </c>
      <c r="B29" s="6">
        <v>19</v>
      </c>
      <c r="C29" s="17">
        <v>45</v>
      </c>
      <c r="D29" s="18">
        <v>223056</v>
      </c>
    </row>
    <row r="30" spans="1:4" ht="13.5" thickBot="1" x14ac:dyDescent="0.25">
      <c r="A30" s="15" t="s">
        <v>22</v>
      </c>
      <c r="B30" s="6"/>
      <c r="C30" s="17">
        <v>14494</v>
      </c>
      <c r="D30" s="18">
        <v>14046</v>
      </c>
    </row>
    <row r="31" spans="1:4" ht="14.25" thickBot="1" x14ac:dyDescent="0.25">
      <c r="A31" s="24" t="s">
        <v>23</v>
      </c>
      <c r="B31" s="25"/>
      <c r="C31" s="26">
        <f>SUM(C26:C30)</f>
        <v>1026511</v>
      </c>
      <c r="D31" s="27">
        <f>SUM(D26:D30)</f>
        <v>944735</v>
      </c>
    </row>
    <row r="32" spans="1:4" ht="21" customHeight="1" thickBot="1" x14ac:dyDescent="0.25">
      <c r="A32" s="36" t="s">
        <v>24</v>
      </c>
      <c r="B32" s="37"/>
      <c r="C32" s="38">
        <f>C23+C31</f>
        <v>6303209</v>
      </c>
      <c r="D32" s="39">
        <f>D23+D31</f>
        <v>5801015</v>
      </c>
    </row>
    <row r="33" spans="1:4" ht="13.5" thickTop="1" x14ac:dyDescent="0.2">
      <c r="C33" s="41"/>
      <c r="D33" s="41"/>
    </row>
    <row r="34" spans="1:4" s="1" customFormat="1" ht="12" x14ac:dyDescent="0.2">
      <c r="A34" s="1" t="s">
        <v>92</v>
      </c>
      <c r="C34" s="153"/>
      <c r="D34" s="153"/>
    </row>
    <row r="35" spans="1:4" x14ac:dyDescent="0.2">
      <c r="C35" s="41"/>
      <c r="D35" s="41"/>
    </row>
    <row r="36" spans="1:4" ht="15" customHeight="1" thickBot="1" x14ac:dyDescent="0.25">
      <c r="A36" s="84" t="s">
        <v>25</v>
      </c>
      <c r="B36" s="163"/>
      <c r="C36" s="163"/>
    </row>
    <row r="37" spans="1:4" ht="15" customHeight="1" x14ac:dyDescent="0.2">
      <c r="A37" s="84"/>
      <c r="B37" s="157" t="s">
        <v>26</v>
      </c>
      <c r="C37" s="157"/>
    </row>
    <row r="38" spans="1:4" ht="30.75" customHeight="1" x14ac:dyDescent="0.2">
      <c r="A38" s="84"/>
      <c r="B38" s="85"/>
      <c r="C38" s="28"/>
    </row>
    <row r="39" spans="1:4" ht="15" customHeight="1" thickBot="1" x14ac:dyDescent="0.3">
      <c r="A39" s="86" t="s">
        <v>27</v>
      </c>
      <c r="B39" s="163"/>
      <c r="C39" s="163"/>
    </row>
    <row r="40" spans="1:4" ht="15" customHeight="1" x14ac:dyDescent="0.2">
      <c r="A40" s="84"/>
      <c r="B40" s="157" t="s">
        <v>28</v>
      </c>
      <c r="C40" s="157"/>
    </row>
  </sheetData>
  <mergeCells count="7">
    <mergeCell ref="B40:C40"/>
    <mergeCell ref="A3:D3"/>
    <mergeCell ref="A6:A7"/>
    <mergeCell ref="B6:B7"/>
    <mergeCell ref="B36:C36"/>
    <mergeCell ref="B39:C39"/>
    <mergeCell ref="B37:C37"/>
  </mergeCells>
  <pageMargins left="1.1023622047244095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370D-290B-45FC-9B62-AFF91AF87FE8}">
  <dimension ref="A1:F37"/>
  <sheetViews>
    <sheetView topLeftCell="A7" workbookViewId="0">
      <selection activeCell="B13" sqref="B13"/>
    </sheetView>
  </sheetViews>
  <sheetFormatPr defaultRowHeight="12.75" x14ac:dyDescent="0.2"/>
  <cols>
    <col min="1" max="1" width="40.5703125" style="40" customWidth="1"/>
    <col min="2" max="2" width="7.28515625" style="40" customWidth="1"/>
    <col min="3" max="4" width="14.7109375" style="40" customWidth="1"/>
    <col min="5" max="16384" width="9.140625" style="40"/>
  </cols>
  <sheetData>
    <row r="1" spans="1:4" s="44" customFormat="1" ht="15.75" x14ac:dyDescent="0.25">
      <c r="A1" s="43" t="s">
        <v>29</v>
      </c>
      <c r="B1" s="43"/>
      <c r="C1" s="43"/>
      <c r="D1" s="43"/>
    </row>
    <row r="2" spans="1:4" x14ac:dyDescent="0.2">
      <c r="A2" s="3"/>
    </row>
    <row r="3" spans="1:4" x14ac:dyDescent="0.2">
      <c r="A3" s="3" t="s">
        <v>30</v>
      </c>
    </row>
    <row r="4" spans="1:4" x14ac:dyDescent="0.2">
      <c r="A4" s="2" t="s">
        <v>52</v>
      </c>
      <c r="B4" s="2"/>
      <c r="C4" s="2"/>
      <c r="D4" s="2"/>
    </row>
    <row r="5" spans="1:4" x14ac:dyDescent="0.2">
      <c r="A5" s="2" t="s">
        <v>96</v>
      </c>
      <c r="B5" s="2"/>
      <c r="C5" s="2"/>
      <c r="D5" s="40" t="s">
        <v>31</v>
      </c>
    </row>
    <row r="6" spans="1:4" ht="13.5" thickBot="1" x14ac:dyDescent="0.25">
      <c r="D6" s="83" t="s">
        <v>94</v>
      </c>
    </row>
    <row r="7" spans="1:4" ht="26.25" thickBot="1" x14ac:dyDescent="0.25">
      <c r="A7" s="89"/>
      <c r="B7" s="89" t="s">
        <v>32</v>
      </c>
      <c r="C7" s="90" t="s">
        <v>85</v>
      </c>
      <c r="D7" s="91" t="s">
        <v>33</v>
      </c>
    </row>
    <row r="8" spans="1:4" x14ac:dyDescent="0.2">
      <c r="A8" s="52"/>
      <c r="B8" s="52"/>
      <c r="C8" s="92"/>
      <c r="D8" s="15"/>
    </row>
    <row r="9" spans="1:4" x14ac:dyDescent="0.2">
      <c r="A9" s="93" t="s">
        <v>34</v>
      </c>
      <c r="B9" s="52">
        <v>13</v>
      </c>
      <c r="C9" s="94">
        <v>993278</v>
      </c>
      <c r="D9" s="95">
        <v>863052</v>
      </c>
    </row>
    <row r="10" spans="1:4" x14ac:dyDescent="0.2">
      <c r="A10" s="93" t="s">
        <v>35</v>
      </c>
      <c r="B10" s="52">
        <v>14</v>
      </c>
      <c r="C10" s="94">
        <v>-83752</v>
      </c>
      <c r="D10" s="95">
        <v>-51991</v>
      </c>
    </row>
    <row r="11" spans="1:4" ht="25.5" x14ac:dyDescent="0.2">
      <c r="A11" s="96" t="s">
        <v>36</v>
      </c>
      <c r="B11" s="97"/>
      <c r="C11" s="98">
        <f>SUM(C9:C10)</f>
        <v>909526</v>
      </c>
      <c r="D11" s="99">
        <f>SUM(D9:D10)</f>
        <v>811061</v>
      </c>
    </row>
    <row r="12" spans="1:4" x14ac:dyDescent="0.2">
      <c r="A12" s="100"/>
      <c r="B12" s="52"/>
      <c r="C12" s="94"/>
      <c r="D12" s="95"/>
    </row>
    <row r="13" spans="1:4" ht="25.5" x14ac:dyDescent="0.2">
      <c r="A13" s="93" t="s">
        <v>37</v>
      </c>
      <c r="B13" s="52"/>
      <c r="C13" s="94">
        <v>-70260</v>
      </c>
      <c r="D13" s="95">
        <v>-19281</v>
      </c>
    </row>
    <row r="14" spans="1:4" ht="25.5" x14ac:dyDescent="0.2">
      <c r="A14" s="101" t="s">
        <v>38</v>
      </c>
      <c r="B14" s="102"/>
      <c r="C14" s="103">
        <f>SUM(C11:C13)</f>
        <v>839266</v>
      </c>
      <c r="D14" s="104">
        <f>SUM(D11:D13)</f>
        <v>791780</v>
      </c>
    </row>
    <row r="15" spans="1:4" ht="25.5" x14ac:dyDescent="0.2">
      <c r="A15" s="93" t="s">
        <v>39</v>
      </c>
      <c r="B15" s="52"/>
      <c r="C15" s="105"/>
      <c r="D15" s="105"/>
    </row>
    <row r="16" spans="1:4" ht="13.5" x14ac:dyDescent="0.25">
      <c r="A16" s="106" t="s">
        <v>40</v>
      </c>
      <c r="B16" s="52">
        <v>15</v>
      </c>
      <c r="C16" s="107">
        <v>-228874</v>
      </c>
      <c r="D16" s="108">
        <v>-182471</v>
      </c>
    </row>
    <row r="17" spans="1:6" ht="13.5" x14ac:dyDescent="0.25">
      <c r="A17" s="106" t="s">
        <v>41</v>
      </c>
      <c r="B17" s="52">
        <v>16</v>
      </c>
      <c r="C17" s="107">
        <v>-85514</v>
      </c>
      <c r="D17" s="108">
        <v>-65424</v>
      </c>
    </row>
    <row r="18" spans="1:6" x14ac:dyDescent="0.2">
      <c r="A18" s="93" t="s">
        <v>42</v>
      </c>
      <c r="B18" s="52"/>
      <c r="C18" s="94">
        <v>-347</v>
      </c>
      <c r="D18" s="95">
        <v>-628</v>
      </c>
    </row>
    <row r="19" spans="1:6" x14ac:dyDescent="0.2">
      <c r="A19" s="109" t="s">
        <v>43</v>
      </c>
      <c r="B19" s="110"/>
      <c r="C19" s="111">
        <v>12066</v>
      </c>
      <c r="D19" s="112">
        <v>16393</v>
      </c>
    </row>
    <row r="20" spans="1:6" ht="25.5" x14ac:dyDescent="0.2">
      <c r="A20" s="101" t="s">
        <v>44</v>
      </c>
      <c r="B20" s="102"/>
      <c r="C20" s="103">
        <f>SUM(C14:C19)</f>
        <v>536597</v>
      </c>
      <c r="D20" s="104">
        <f>SUM(D14:D19)</f>
        <v>559650</v>
      </c>
    </row>
    <row r="21" spans="1:6" ht="25.5" x14ac:dyDescent="0.2">
      <c r="A21" s="109" t="s">
        <v>45</v>
      </c>
      <c r="B21" s="110">
        <v>17</v>
      </c>
      <c r="C21" s="111">
        <v>-116179</v>
      </c>
      <c r="D21" s="112">
        <v>-87257</v>
      </c>
    </row>
    <row r="22" spans="1:6" x14ac:dyDescent="0.2">
      <c r="A22" s="96" t="s">
        <v>46</v>
      </c>
      <c r="B22" s="97"/>
      <c r="C22" s="113">
        <f>C20+C21</f>
        <v>420418</v>
      </c>
      <c r="D22" s="114">
        <f>D20+D21</f>
        <v>472393</v>
      </c>
    </row>
    <row r="23" spans="1:6" x14ac:dyDescent="0.2">
      <c r="A23" s="100"/>
      <c r="B23" s="52"/>
      <c r="C23" s="94"/>
      <c r="D23" s="115"/>
    </row>
    <row r="24" spans="1:6" x14ac:dyDescent="0.2">
      <c r="A24" s="101" t="s">
        <v>111</v>
      </c>
      <c r="B24" s="102"/>
      <c r="C24" s="103"/>
      <c r="D24" s="116"/>
    </row>
    <row r="25" spans="1:6" ht="38.25" x14ac:dyDescent="0.2">
      <c r="A25" s="52" t="s">
        <v>47</v>
      </c>
      <c r="B25" s="52"/>
      <c r="C25" s="94"/>
      <c r="D25" s="115"/>
    </row>
    <row r="26" spans="1:6" x14ac:dyDescent="0.2">
      <c r="A26" s="15" t="s">
        <v>48</v>
      </c>
      <c r="B26" s="52">
        <v>8</v>
      </c>
      <c r="C26" s="117" t="s">
        <v>49</v>
      </c>
      <c r="D26" s="117" t="s">
        <v>49</v>
      </c>
    </row>
    <row r="27" spans="1:6" ht="13.5" thickBot="1" x14ac:dyDescent="0.25">
      <c r="A27" s="118" t="s">
        <v>50</v>
      </c>
      <c r="B27" s="119">
        <v>17</v>
      </c>
      <c r="C27" s="120" t="s">
        <v>49</v>
      </c>
      <c r="D27" s="120" t="s">
        <v>49</v>
      </c>
    </row>
    <row r="28" spans="1:6" ht="63.75" x14ac:dyDescent="0.2">
      <c r="A28" s="121" t="s">
        <v>112</v>
      </c>
      <c r="B28" s="110">
        <v>12</v>
      </c>
      <c r="C28" s="117" t="s">
        <v>49</v>
      </c>
      <c r="D28" s="117" t="s">
        <v>49</v>
      </c>
    </row>
    <row r="29" spans="1:6" ht="13.5" thickBot="1" x14ac:dyDescent="0.25">
      <c r="A29" s="122" t="s">
        <v>51</v>
      </c>
      <c r="B29" s="123"/>
      <c r="C29" s="124">
        <f>C22</f>
        <v>420418</v>
      </c>
      <c r="D29" s="124">
        <f>D22</f>
        <v>472393</v>
      </c>
    </row>
    <row r="30" spans="1:6" x14ac:dyDescent="0.2">
      <c r="F30" s="45"/>
    </row>
    <row r="31" spans="1:6" s="1" customFormat="1" ht="12" x14ac:dyDescent="0.2">
      <c r="A31" s="1" t="s">
        <v>92</v>
      </c>
    </row>
    <row r="33" spans="1:4" ht="14.25" thickBot="1" x14ac:dyDescent="0.25">
      <c r="A33" s="125" t="s">
        <v>25</v>
      </c>
      <c r="B33" s="126"/>
      <c r="C33" s="127"/>
      <c r="D33" s="83"/>
    </row>
    <row r="34" spans="1:4" ht="24" customHeight="1" x14ac:dyDescent="0.2">
      <c r="A34" s="125"/>
      <c r="B34" s="126"/>
      <c r="C34" s="164" t="s">
        <v>26</v>
      </c>
      <c r="D34" s="164"/>
    </row>
    <row r="35" spans="1:4" ht="13.5" x14ac:dyDescent="0.2">
      <c r="A35" s="125"/>
      <c r="B35" s="126"/>
      <c r="C35" s="126"/>
    </row>
    <row r="36" spans="1:4" ht="14.25" thickBot="1" x14ac:dyDescent="0.3">
      <c r="A36" s="128" t="s">
        <v>27</v>
      </c>
      <c r="B36" s="126"/>
      <c r="C36" s="127"/>
      <c r="D36" s="83"/>
    </row>
    <row r="37" spans="1:4" ht="13.5" x14ac:dyDescent="0.2">
      <c r="A37" s="125"/>
      <c r="B37" s="126"/>
      <c r="C37" s="164" t="s">
        <v>28</v>
      </c>
      <c r="D37" s="164"/>
    </row>
  </sheetData>
  <mergeCells count="2">
    <mergeCell ref="C34:D34"/>
    <mergeCell ref="C37:D37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4481-2490-447B-A00C-42C8DF7F2EFD}">
  <dimension ref="A1:D56"/>
  <sheetViews>
    <sheetView topLeftCell="A4" zoomScaleNormal="100" workbookViewId="0">
      <selection activeCell="A46" sqref="A46"/>
    </sheetView>
  </sheetViews>
  <sheetFormatPr defaultRowHeight="12.75" x14ac:dyDescent="0.2"/>
  <cols>
    <col min="1" max="1" width="38.42578125" style="40" customWidth="1"/>
    <col min="2" max="2" width="9.140625" style="40"/>
    <col min="3" max="4" width="15.28515625" style="40" customWidth="1"/>
    <col min="5" max="16384" width="9.140625" style="40"/>
  </cols>
  <sheetData>
    <row r="1" spans="1:4" s="44" customFormat="1" ht="15.75" x14ac:dyDescent="0.25">
      <c r="A1" s="43" t="s">
        <v>29</v>
      </c>
      <c r="B1" s="88"/>
      <c r="C1" s="88"/>
      <c r="D1" s="88"/>
    </row>
    <row r="2" spans="1:4" x14ac:dyDescent="0.2">
      <c r="A2" s="4"/>
      <c r="C2" s="105"/>
      <c r="D2" s="105"/>
    </row>
    <row r="3" spans="1:4" x14ac:dyDescent="0.2">
      <c r="A3" s="3" t="s">
        <v>79</v>
      </c>
      <c r="D3" s="105"/>
    </row>
    <row r="4" spans="1:4" x14ac:dyDescent="0.2">
      <c r="A4" s="158" t="s">
        <v>80</v>
      </c>
      <c r="B4" s="158"/>
      <c r="C4" s="158"/>
      <c r="D4" s="105" t="s">
        <v>31</v>
      </c>
    </row>
    <row r="5" spans="1:4" ht="13.5" thickBot="1" x14ac:dyDescent="0.25">
      <c r="A5" s="165" t="s">
        <v>113</v>
      </c>
      <c r="B5" s="165"/>
      <c r="C5" s="165"/>
      <c r="D5" s="83" t="s">
        <v>94</v>
      </c>
    </row>
    <row r="6" spans="1:4" ht="26.25" thickBot="1" x14ac:dyDescent="0.25">
      <c r="A6" s="129"/>
      <c r="B6" s="130" t="s">
        <v>32</v>
      </c>
      <c r="C6" s="131" t="s">
        <v>85</v>
      </c>
      <c r="D6" s="132" t="s">
        <v>33</v>
      </c>
    </row>
    <row r="7" spans="1:4" ht="25.5" x14ac:dyDescent="0.2">
      <c r="A7" s="133" t="s">
        <v>53</v>
      </c>
      <c r="B7" s="133"/>
      <c r="C7" s="134"/>
      <c r="D7" s="134"/>
    </row>
    <row r="8" spans="1:4" ht="13.5" x14ac:dyDescent="0.2">
      <c r="A8" s="135" t="s">
        <v>54</v>
      </c>
      <c r="B8" s="135"/>
      <c r="C8" s="136">
        <f>SUM(C10:C12)</f>
        <v>6005676</v>
      </c>
      <c r="D8" s="136">
        <f>SUM(D10:D12)</f>
        <v>4888960</v>
      </c>
    </row>
    <row r="9" spans="1:4" x14ac:dyDescent="0.2">
      <c r="A9" s="137" t="s">
        <v>55</v>
      </c>
      <c r="B9" s="137"/>
      <c r="C9" s="138"/>
      <c r="D9" s="138"/>
    </row>
    <row r="10" spans="1:4" x14ac:dyDescent="0.2">
      <c r="A10" s="137" t="s">
        <v>56</v>
      </c>
      <c r="B10" s="139" t="s">
        <v>110</v>
      </c>
      <c r="C10" s="138">
        <v>2371460</v>
      </c>
      <c r="D10" s="138">
        <v>1953138</v>
      </c>
    </row>
    <row r="11" spans="1:4" x14ac:dyDescent="0.2">
      <c r="A11" s="137" t="s">
        <v>57</v>
      </c>
      <c r="B11" s="137"/>
      <c r="C11" s="138">
        <v>939042</v>
      </c>
      <c r="D11" s="138">
        <v>818420</v>
      </c>
    </row>
    <row r="12" spans="1:4" x14ac:dyDescent="0.2">
      <c r="A12" s="137" t="s">
        <v>58</v>
      </c>
      <c r="B12" s="137"/>
      <c r="C12" s="138">
        <v>2695174</v>
      </c>
      <c r="D12" s="138">
        <v>2117402</v>
      </c>
    </row>
    <row r="13" spans="1:4" ht="13.5" x14ac:dyDescent="0.2">
      <c r="A13" s="135" t="s">
        <v>59</v>
      </c>
      <c r="B13" s="135"/>
      <c r="C13" s="136">
        <f>SUM(C15:C21)</f>
        <v>6222889</v>
      </c>
      <c r="D13" s="136">
        <f>SUM(D15:D21)</f>
        <v>5198531</v>
      </c>
    </row>
    <row r="14" spans="1:4" x14ac:dyDescent="0.2">
      <c r="A14" s="137" t="s">
        <v>55</v>
      </c>
      <c r="B14" s="137"/>
      <c r="C14" s="138"/>
      <c r="D14" s="138"/>
    </row>
    <row r="15" spans="1:4" x14ac:dyDescent="0.2">
      <c r="A15" s="137" t="s">
        <v>60</v>
      </c>
      <c r="B15" s="137"/>
      <c r="C15" s="138">
        <v>35299</v>
      </c>
      <c r="D15" s="138">
        <v>20698</v>
      </c>
    </row>
    <row r="16" spans="1:4" x14ac:dyDescent="0.2">
      <c r="A16" s="137" t="s">
        <v>61</v>
      </c>
      <c r="B16" s="140" t="s">
        <v>110</v>
      </c>
      <c r="C16" s="138">
        <v>3144115</v>
      </c>
      <c r="D16" s="138">
        <v>2845583</v>
      </c>
    </row>
    <row r="17" spans="1:4" x14ac:dyDescent="0.2">
      <c r="A17" s="137" t="s">
        <v>62</v>
      </c>
      <c r="B17" s="137"/>
      <c r="C17" s="138">
        <v>208634</v>
      </c>
      <c r="D17" s="138">
        <v>165347</v>
      </c>
    </row>
    <row r="18" spans="1:4" x14ac:dyDescent="0.2">
      <c r="A18" s="137" t="s">
        <v>63</v>
      </c>
      <c r="B18" s="137"/>
      <c r="C18" s="138">
        <v>0</v>
      </c>
      <c r="D18" s="138">
        <v>56956</v>
      </c>
    </row>
    <row r="19" spans="1:4" x14ac:dyDescent="0.2">
      <c r="A19" s="137" t="s">
        <v>64</v>
      </c>
      <c r="B19" s="137"/>
      <c r="C19" s="138">
        <v>334902</v>
      </c>
      <c r="D19" s="138">
        <v>98961</v>
      </c>
    </row>
    <row r="20" spans="1:4" ht="13.5" customHeight="1" x14ac:dyDescent="0.2">
      <c r="A20" s="137" t="s">
        <v>65</v>
      </c>
      <c r="B20" s="137"/>
      <c r="C20" s="138">
        <v>55876</v>
      </c>
      <c r="D20" s="138">
        <v>38592</v>
      </c>
    </row>
    <row r="21" spans="1:4" x14ac:dyDescent="0.2">
      <c r="A21" s="137" t="s">
        <v>66</v>
      </c>
      <c r="B21" s="137"/>
      <c r="C21" s="138">
        <v>2444063</v>
      </c>
      <c r="D21" s="138">
        <v>1972394</v>
      </c>
    </row>
    <row r="22" spans="1:4" ht="27" x14ac:dyDescent="0.2">
      <c r="A22" s="141" t="s">
        <v>67</v>
      </c>
      <c r="B22" s="141"/>
      <c r="C22" s="136">
        <f>C8-C13</f>
        <v>-217213</v>
      </c>
      <c r="D22" s="136">
        <f>D8-D13</f>
        <v>-309571</v>
      </c>
    </row>
    <row r="23" spans="1:4" ht="9.75" customHeight="1" x14ac:dyDescent="0.2">
      <c r="A23" s="142"/>
      <c r="B23" s="142"/>
      <c r="C23" s="142"/>
      <c r="D23" s="142"/>
    </row>
    <row r="24" spans="1:4" ht="25.5" x14ac:dyDescent="0.2">
      <c r="A24" s="134" t="s">
        <v>68</v>
      </c>
      <c r="B24" s="134"/>
      <c r="C24" s="143"/>
      <c r="D24" s="143"/>
    </row>
    <row r="25" spans="1:4" ht="13.5" x14ac:dyDescent="0.2">
      <c r="A25" s="135" t="s">
        <v>54</v>
      </c>
      <c r="B25" s="135"/>
      <c r="C25" s="136">
        <v>0</v>
      </c>
      <c r="D25" s="136">
        <v>0</v>
      </c>
    </row>
    <row r="26" spans="1:4" x14ac:dyDescent="0.2">
      <c r="A26" s="137" t="s">
        <v>55</v>
      </c>
      <c r="B26" s="137"/>
      <c r="C26" s="138"/>
      <c r="D26" s="138"/>
    </row>
    <row r="27" spans="1:4" x14ac:dyDescent="0.2">
      <c r="A27" s="137" t="s">
        <v>69</v>
      </c>
      <c r="B27" s="137"/>
      <c r="C27" s="138">
        <v>0</v>
      </c>
      <c r="D27" s="138">
        <v>0</v>
      </c>
    </row>
    <row r="28" spans="1:4" ht="13.5" x14ac:dyDescent="0.2">
      <c r="A28" s="135" t="s">
        <v>59</v>
      </c>
      <c r="B28" s="135"/>
      <c r="C28" s="136">
        <f>C30</f>
        <v>6585</v>
      </c>
      <c r="D28" s="136">
        <f>D30</f>
        <v>3199</v>
      </c>
    </row>
    <row r="29" spans="1:4" x14ac:dyDescent="0.2">
      <c r="A29" s="137" t="s">
        <v>55</v>
      </c>
      <c r="B29" s="137"/>
      <c r="C29" s="138"/>
      <c r="D29" s="138"/>
    </row>
    <row r="30" spans="1:4" x14ac:dyDescent="0.2">
      <c r="A30" s="137" t="s">
        <v>70</v>
      </c>
      <c r="B30" s="137"/>
      <c r="C30" s="138">
        <v>6585</v>
      </c>
      <c r="D30" s="138">
        <v>3199</v>
      </c>
    </row>
    <row r="31" spans="1:4" ht="27" x14ac:dyDescent="0.2">
      <c r="A31" s="141" t="s">
        <v>71</v>
      </c>
      <c r="B31" s="141"/>
      <c r="C31" s="136">
        <f>C25-C28</f>
        <v>-6585</v>
      </c>
      <c r="D31" s="136">
        <f>D25-D28</f>
        <v>-3199</v>
      </c>
    </row>
    <row r="32" spans="1:4" ht="9.75" customHeight="1" x14ac:dyDescent="0.2">
      <c r="A32" s="142"/>
      <c r="B32" s="142"/>
      <c r="C32" s="142"/>
      <c r="D32" s="142"/>
    </row>
    <row r="33" spans="1:4" ht="25.5" x14ac:dyDescent="0.2">
      <c r="A33" s="144" t="s">
        <v>72</v>
      </c>
      <c r="B33" s="144"/>
      <c r="C33" s="145"/>
      <c r="D33" s="145"/>
    </row>
    <row r="34" spans="1:4" ht="13.5" x14ac:dyDescent="0.2">
      <c r="A34" s="135" t="s">
        <v>54</v>
      </c>
      <c r="B34" s="135"/>
      <c r="C34" s="136">
        <f>SUM(C36:C38)</f>
        <v>314455</v>
      </c>
      <c r="D34" s="136">
        <f>SUM(D36:D38)</f>
        <v>649200</v>
      </c>
    </row>
    <row r="35" spans="1:4" x14ac:dyDescent="0.2">
      <c r="A35" s="137" t="s">
        <v>55</v>
      </c>
      <c r="B35" s="137"/>
      <c r="C35" s="138"/>
      <c r="D35" s="138"/>
    </row>
    <row r="36" spans="1:4" x14ac:dyDescent="0.2">
      <c r="A36" s="137" t="s">
        <v>19</v>
      </c>
      <c r="B36" s="137"/>
      <c r="C36" s="138">
        <v>0</v>
      </c>
      <c r="D36" s="138">
        <v>649200</v>
      </c>
    </row>
    <row r="37" spans="1:4" x14ac:dyDescent="0.2">
      <c r="A37" s="137" t="s">
        <v>97</v>
      </c>
      <c r="B37" s="137"/>
      <c r="C37" s="138">
        <v>314455</v>
      </c>
      <c r="D37" s="138">
        <v>0</v>
      </c>
    </row>
    <row r="38" spans="1:4" x14ac:dyDescent="0.2">
      <c r="A38" s="137" t="s">
        <v>58</v>
      </c>
      <c r="B38" s="137"/>
      <c r="C38" s="138">
        <v>0</v>
      </c>
      <c r="D38" s="138">
        <v>0</v>
      </c>
    </row>
    <row r="39" spans="1:4" ht="13.5" x14ac:dyDescent="0.2">
      <c r="A39" s="135" t="s">
        <v>59</v>
      </c>
      <c r="B39" s="135"/>
      <c r="C39" s="136">
        <f>SUM(C41:C43)</f>
        <v>84000</v>
      </c>
      <c r="D39" s="136">
        <f>SUM(D41:D43)</f>
        <v>332147</v>
      </c>
    </row>
    <row r="40" spans="1:4" x14ac:dyDescent="0.2">
      <c r="A40" s="137" t="s">
        <v>55</v>
      </c>
      <c r="B40" s="137"/>
      <c r="C40" s="138"/>
      <c r="D40" s="138"/>
    </row>
    <row r="41" spans="1:4" x14ac:dyDescent="0.2">
      <c r="A41" s="137" t="s">
        <v>73</v>
      </c>
      <c r="B41" s="137"/>
      <c r="C41" s="138">
        <v>0</v>
      </c>
      <c r="D41" s="138">
        <v>332147</v>
      </c>
    </row>
    <row r="42" spans="1:4" x14ac:dyDescent="0.2">
      <c r="A42" s="137" t="s">
        <v>98</v>
      </c>
      <c r="B42" s="137"/>
      <c r="C42" s="138">
        <v>84000</v>
      </c>
      <c r="D42" s="138"/>
    </row>
    <row r="43" spans="1:4" x14ac:dyDescent="0.2">
      <c r="A43" s="137" t="s">
        <v>74</v>
      </c>
      <c r="B43" s="137"/>
      <c r="C43" s="138">
        <v>0</v>
      </c>
      <c r="D43" s="138">
        <v>0</v>
      </c>
    </row>
    <row r="44" spans="1:4" ht="27" x14ac:dyDescent="0.2">
      <c r="A44" s="156" t="s">
        <v>75</v>
      </c>
      <c r="B44" s="156"/>
      <c r="C44" s="136">
        <f>C34-C39</f>
        <v>230455</v>
      </c>
      <c r="D44" s="136">
        <f>D34-D39</f>
        <v>317053</v>
      </c>
    </row>
    <row r="45" spans="1:4" ht="9" customHeight="1" thickBot="1" x14ac:dyDescent="0.25">
      <c r="A45" s="146"/>
      <c r="B45" s="146"/>
      <c r="C45" s="147"/>
      <c r="D45" s="147"/>
    </row>
    <row r="46" spans="1:4" ht="26.25" thickBot="1" x14ac:dyDescent="0.25">
      <c r="A46" s="148" t="s">
        <v>76</v>
      </c>
      <c r="B46" s="148"/>
      <c r="C46" s="149">
        <f>C22+C31+C44</f>
        <v>6657</v>
      </c>
      <c r="D46" s="149">
        <f>D22+D31+D44</f>
        <v>4283</v>
      </c>
    </row>
    <row r="47" spans="1:4" ht="26.25" thickBot="1" x14ac:dyDescent="0.25">
      <c r="A47" s="150" t="s">
        <v>77</v>
      </c>
      <c r="B47" s="150"/>
      <c r="C47" s="151">
        <v>6002</v>
      </c>
      <c r="D47" s="151">
        <v>14264</v>
      </c>
    </row>
    <row r="48" spans="1:4" ht="26.25" thickBot="1" x14ac:dyDescent="0.25">
      <c r="A48" s="152" t="s">
        <v>78</v>
      </c>
      <c r="B48" s="152"/>
      <c r="C48" s="149">
        <f>SUM(C46:C47)</f>
        <v>12659</v>
      </c>
      <c r="D48" s="149">
        <f>SUM(D46:D47)</f>
        <v>18547</v>
      </c>
    </row>
    <row r="49" spans="1:3" ht="10.5" customHeight="1" x14ac:dyDescent="0.2"/>
    <row r="50" spans="1:3" s="1" customFormat="1" ht="12" x14ac:dyDescent="0.2">
      <c r="A50" s="1" t="s">
        <v>92</v>
      </c>
    </row>
    <row r="51" spans="1:3" ht="10.5" customHeight="1" x14ac:dyDescent="0.2"/>
    <row r="52" spans="1:3" ht="14.25" thickBot="1" x14ac:dyDescent="0.25">
      <c r="A52" s="84" t="s">
        <v>25</v>
      </c>
      <c r="B52" s="166"/>
      <c r="C52" s="166"/>
    </row>
    <row r="53" spans="1:3" ht="13.5" x14ac:dyDescent="0.2">
      <c r="A53" s="84"/>
      <c r="B53" s="164" t="s">
        <v>26</v>
      </c>
      <c r="C53" s="164"/>
    </row>
    <row r="54" spans="1:3" ht="15" customHeight="1" x14ac:dyDescent="0.2">
      <c r="A54" s="84"/>
      <c r="B54" s="85"/>
      <c r="C54" s="28"/>
    </row>
    <row r="55" spans="1:3" ht="14.25" thickBot="1" x14ac:dyDescent="0.25">
      <c r="A55" s="84" t="s">
        <v>27</v>
      </c>
      <c r="B55" s="163"/>
      <c r="C55" s="163"/>
    </row>
    <row r="56" spans="1:3" ht="13.5" x14ac:dyDescent="0.2">
      <c r="A56" s="42"/>
      <c r="B56" s="164" t="s">
        <v>28</v>
      </c>
      <c r="C56" s="164"/>
    </row>
  </sheetData>
  <mergeCells count="6">
    <mergeCell ref="B56:C56"/>
    <mergeCell ref="A4:C4"/>
    <mergeCell ref="A5:C5"/>
    <mergeCell ref="B52:C52"/>
    <mergeCell ref="B53:C53"/>
    <mergeCell ref="B55:C55"/>
  </mergeCells>
  <pageMargins left="1.1023622047244095" right="0.31496062992125984" top="0.55118110236220474" bottom="0.354330708661417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CD969-07B2-4C99-96B5-3CDFF23434EB}">
  <dimension ref="A1:E30"/>
  <sheetViews>
    <sheetView tabSelected="1" workbookViewId="0">
      <selection activeCell="E31" sqref="E31"/>
    </sheetView>
  </sheetViews>
  <sheetFormatPr defaultRowHeight="12.75" x14ac:dyDescent="0.2"/>
  <cols>
    <col min="1" max="1" width="31.5703125" style="40" customWidth="1"/>
    <col min="2" max="5" width="15.5703125" style="40" customWidth="1"/>
    <col min="6" max="16384" width="9.140625" style="40"/>
  </cols>
  <sheetData>
    <row r="1" spans="1:5" s="44" customFormat="1" ht="15.75" x14ac:dyDescent="0.25">
      <c r="A1" s="43" t="s">
        <v>29</v>
      </c>
    </row>
    <row r="3" spans="1:5" x14ac:dyDescent="0.2">
      <c r="A3" s="2" t="s">
        <v>102</v>
      </c>
      <c r="B3" s="2"/>
      <c r="C3" s="2"/>
      <c r="D3" s="2"/>
    </row>
    <row r="4" spans="1:5" x14ac:dyDescent="0.2">
      <c r="A4" s="2" t="s">
        <v>86</v>
      </c>
      <c r="B4" s="2"/>
      <c r="C4" s="2"/>
      <c r="D4" s="40" t="s">
        <v>31</v>
      </c>
    </row>
    <row r="5" spans="1:5" ht="13.5" thickBot="1" x14ac:dyDescent="0.25">
      <c r="E5" s="155" t="s">
        <v>94</v>
      </c>
    </row>
    <row r="6" spans="1:5" ht="42.75" customHeight="1" thickTop="1" thickBot="1" x14ac:dyDescent="0.25">
      <c r="A6" s="56"/>
      <c r="B6" s="57" t="s">
        <v>14</v>
      </c>
      <c r="C6" s="57" t="s">
        <v>81</v>
      </c>
      <c r="D6" s="57" t="s">
        <v>16</v>
      </c>
      <c r="E6" s="57" t="s">
        <v>103</v>
      </c>
    </row>
    <row r="7" spans="1:5" x14ac:dyDescent="0.2">
      <c r="A7" s="46"/>
      <c r="B7" s="8"/>
      <c r="C7" s="8"/>
      <c r="D7" s="8"/>
      <c r="E7" s="7"/>
    </row>
    <row r="8" spans="1:5" x14ac:dyDescent="0.2">
      <c r="A8" s="53" t="s">
        <v>87</v>
      </c>
      <c r="B8" s="81" t="s">
        <v>104</v>
      </c>
      <c r="C8" s="54">
        <v>59060</v>
      </c>
      <c r="D8" s="81" t="s">
        <v>105</v>
      </c>
      <c r="E8" s="81" t="s">
        <v>108</v>
      </c>
    </row>
    <row r="9" spans="1:5" x14ac:dyDescent="0.2">
      <c r="A9" s="55" t="s">
        <v>82</v>
      </c>
      <c r="B9" s="58" t="s">
        <v>49</v>
      </c>
      <c r="C9" s="49">
        <v>547</v>
      </c>
      <c r="D9" s="60">
        <v>900789</v>
      </c>
      <c r="E9" s="61">
        <v>901336</v>
      </c>
    </row>
    <row r="10" spans="1:5" ht="13.5" thickBot="1" x14ac:dyDescent="0.25">
      <c r="A10" s="46" t="s">
        <v>99</v>
      </c>
      <c r="B10" s="58" t="s">
        <v>49</v>
      </c>
      <c r="C10" s="49" t="s">
        <v>49</v>
      </c>
      <c r="D10" s="58" t="s">
        <v>49</v>
      </c>
      <c r="E10" s="58" t="s">
        <v>49</v>
      </c>
    </row>
    <row r="11" spans="1:5" ht="26.25" thickBot="1" x14ac:dyDescent="0.25">
      <c r="A11" s="62" t="s">
        <v>83</v>
      </c>
      <c r="B11" s="63" t="s">
        <v>49</v>
      </c>
      <c r="C11" s="64">
        <v>547</v>
      </c>
      <c r="D11" s="65">
        <v>900789</v>
      </c>
      <c r="E11" s="65">
        <v>901336</v>
      </c>
    </row>
    <row r="12" spans="1:5" x14ac:dyDescent="0.2">
      <c r="A12" s="48"/>
      <c r="B12" s="58"/>
      <c r="C12" s="49"/>
      <c r="D12" s="58"/>
      <c r="E12" s="59" t="s">
        <v>49</v>
      </c>
    </row>
    <row r="13" spans="1:5" ht="26.25" thickBot="1" x14ac:dyDescent="0.25">
      <c r="A13" s="46" t="s">
        <v>84</v>
      </c>
      <c r="B13" s="58" t="s">
        <v>49</v>
      </c>
      <c r="C13" s="47">
        <v>-2738</v>
      </c>
      <c r="D13" s="60">
        <v>2738</v>
      </c>
      <c r="E13" s="59" t="s">
        <v>49</v>
      </c>
    </row>
    <row r="14" spans="1:5" ht="13.5" thickBot="1" x14ac:dyDescent="0.25">
      <c r="A14" s="62" t="s">
        <v>100</v>
      </c>
      <c r="B14" s="66" t="s">
        <v>104</v>
      </c>
      <c r="C14" s="67">
        <v>56869</v>
      </c>
      <c r="D14" s="66" t="s">
        <v>106</v>
      </c>
      <c r="E14" s="66" t="s">
        <v>109</v>
      </c>
    </row>
    <row r="15" spans="1:5" x14ac:dyDescent="0.2">
      <c r="A15" s="55"/>
      <c r="B15" s="76"/>
      <c r="C15" s="77"/>
      <c r="D15" s="74"/>
      <c r="E15" s="78"/>
    </row>
    <row r="16" spans="1:5" x14ac:dyDescent="0.2">
      <c r="A16" s="55" t="s">
        <v>82</v>
      </c>
      <c r="B16" s="58" t="s">
        <v>49</v>
      </c>
      <c r="C16" s="58" t="s">
        <v>49</v>
      </c>
      <c r="D16" s="75">
        <v>420418</v>
      </c>
      <c r="E16" s="80">
        <v>420418</v>
      </c>
    </row>
    <row r="17" spans="1:5" ht="13.5" thickBot="1" x14ac:dyDescent="0.25">
      <c r="A17" s="68"/>
      <c r="B17" s="69"/>
      <c r="C17" s="51"/>
      <c r="D17" s="69"/>
      <c r="E17" s="69"/>
    </row>
    <row r="18" spans="1:5" ht="25.5" x14ac:dyDescent="0.2">
      <c r="A18" s="48" t="s">
        <v>83</v>
      </c>
      <c r="B18" s="59" t="s">
        <v>49</v>
      </c>
      <c r="C18" s="50" t="s">
        <v>49</v>
      </c>
      <c r="D18" s="61">
        <v>420418</v>
      </c>
      <c r="E18" s="61">
        <v>420418</v>
      </c>
    </row>
    <row r="19" spans="1:5" ht="26.25" thickBot="1" x14ac:dyDescent="0.25">
      <c r="A19" s="46" t="s">
        <v>84</v>
      </c>
      <c r="B19" s="59" t="s">
        <v>49</v>
      </c>
      <c r="C19" s="50" t="s">
        <v>49</v>
      </c>
      <c r="D19" s="59" t="s">
        <v>49</v>
      </c>
      <c r="E19" s="59" t="s">
        <v>49</v>
      </c>
    </row>
    <row r="20" spans="1:5" ht="13.5" thickBot="1" x14ac:dyDescent="0.25">
      <c r="A20" s="70" t="s">
        <v>88</v>
      </c>
      <c r="B20" s="71" t="s">
        <v>107</v>
      </c>
      <c r="C20" s="72">
        <v>56869</v>
      </c>
      <c r="D20" s="79">
        <v>2619829</v>
      </c>
      <c r="E20" s="79">
        <v>5276698</v>
      </c>
    </row>
    <row r="21" spans="1:5" ht="13.5" thickTop="1" x14ac:dyDescent="0.2">
      <c r="A21" s="73"/>
    </row>
    <row r="22" spans="1:5" s="1" customFormat="1" ht="12" x14ac:dyDescent="0.2">
      <c r="A22" s="154" t="s">
        <v>101</v>
      </c>
    </row>
    <row r="23" spans="1:5" x14ac:dyDescent="0.2">
      <c r="A23" s="42"/>
    </row>
    <row r="24" spans="1:5" x14ac:dyDescent="0.2">
      <c r="A24" s="42"/>
    </row>
    <row r="25" spans="1:5" ht="14.25" thickBot="1" x14ac:dyDescent="0.25">
      <c r="A25" s="82" t="s">
        <v>25</v>
      </c>
      <c r="B25" s="12"/>
      <c r="C25" s="32"/>
      <c r="D25" s="83"/>
    </row>
    <row r="26" spans="1:5" ht="27" customHeight="1" x14ac:dyDescent="0.2">
      <c r="A26" s="82"/>
      <c r="B26" s="12"/>
      <c r="C26" s="164" t="s">
        <v>26</v>
      </c>
      <c r="D26" s="164"/>
    </row>
    <row r="27" spans="1:5" ht="13.5" x14ac:dyDescent="0.2">
      <c r="A27" s="82"/>
      <c r="B27" s="12"/>
      <c r="C27" s="28"/>
    </row>
    <row r="28" spans="1:5" ht="13.5" x14ac:dyDescent="0.2">
      <c r="A28" s="82"/>
      <c r="B28" s="12"/>
      <c r="C28" s="28"/>
    </row>
    <row r="29" spans="1:5" ht="14.25" thickBot="1" x14ac:dyDescent="0.25">
      <c r="A29" s="82" t="s">
        <v>27</v>
      </c>
      <c r="B29" s="12"/>
      <c r="C29" s="32"/>
      <c r="D29" s="83"/>
    </row>
    <row r="30" spans="1:5" ht="27" customHeight="1" x14ac:dyDescent="0.2">
      <c r="A30" s="82"/>
      <c r="B30" s="12"/>
      <c r="C30" s="164" t="s">
        <v>28</v>
      </c>
      <c r="D30" s="164"/>
    </row>
  </sheetData>
  <mergeCells count="2">
    <mergeCell ref="C26:D26"/>
    <mergeCell ref="C30:D30"/>
  </mergeCells>
  <pageMargins left="0.70866141732283472" right="0.31496062992125984" top="0.74803149606299213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cp:lastPrinted>2025-08-13T09:32:54Z</cp:lastPrinted>
  <dcterms:created xsi:type="dcterms:W3CDTF">2015-06-05T18:19:34Z</dcterms:created>
  <dcterms:modified xsi:type="dcterms:W3CDTF">2025-08-13T09:47:57Z</dcterms:modified>
</cp:coreProperties>
</file>