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8" windowWidth="14808" windowHeight="8016" activeTab="1"/>
  </bookViews>
  <sheets>
    <sheet name="ф1" sheetId="1" r:id="rId1"/>
    <sheet name="ф2" sheetId="2" r:id="rId2"/>
    <sheet name="ф3" sheetId="3" r:id="rId3"/>
    <sheet name="ф4" sheetId="4" r:id="rId4"/>
  </sheets>
  <calcPr calcId="152511"/>
</workbook>
</file>

<file path=xl/calcChain.xml><?xml version="1.0" encoding="utf-8"?>
<calcChain xmlns="http://schemas.openxmlformats.org/spreadsheetml/2006/main">
  <c r="C13" i="4" l="1"/>
  <c r="D13" i="4" s="1"/>
  <c r="D11" i="4"/>
  <c r="D12" i="4"/>
  <c r="D8" i="4"/>
  <c r="D9" i="4"/>
  <c r="D10" i="4"/>
  <c r="D7" i="4"/>
  <c r="C52" i="3"/>
  <c r="B52" i="3"/>
  <c r="C43" i="3"/>
  <c r="B43" i="3"/>
  <c r="C39" i="3"/>
  <c r="B39" i="3"/>
  <c r="B48" i="3" s="1"/>
  <c r="C31" i="3"/>
  <c r="B31" i="3"/>
  <c r="C34" i="3"/>
  <c r="B34" i="3"/>
  <c r="C19" i="3"/>
  <c r="B19" i="3"/>
  <c r="C8" i="3"/>
  <c r="C29" i="3" s="1"/>
  <c r="B8" i="3"/>
  <c r="B29" i="3" s="1"/>
  <c r="D11" i="2"/>
  <c r="D14" i="2" s="1"/>
  <c r="D16" i="2" s="1"/>
  <c r="D25" i="2" s="1"/>
  <c r="D26" i="2" s="1"/>
  <c r="C11" i="2"/>
  <c r="C14" i="2" s="1"/>
  <c r="C16" i="2" s="1"/>
  <c r="C25" i="2" s="1"/>
  <c r="C26" i="2" s="1"/>
  <c r="D29" i="1"/>
  <c r="C29" i="1"/>
  <c r="D28" i="1"/>
  <c r="C28" i="1"/>
  <c r="D23" i="1"/>
  <c r="C23" i="1"/>
  <c r="D15" i="1"/>
  <c r="C15" i="1"/>
  <c r="C48" i="3" l="1"/>
  <c r="B37" i="3"/>
  <c r="C37" i="3"/>
</calcChain>
</file>

<file path=xl/sharedStrings.xml><?xml version="1.0" encoding="utf-8"?>
<sst xmlns="http://schemas.openxmlformats.org/spreadsheetml/2006/main" count="142" uniqueCount="114">
  <si>
    <t xml:space="preserve">ОТЧЕТ О ФИНАНСОВОМ ПОЛОЖЕНИИ </t>
  </si>
  <si>
    <t>Примечание</t>
  </si>
  <si>
    <t>АКТИВЫ</t>
  </si>
  <si>
    <t>Денежные средства</t>
  </si>
  <si>
    <t>Вклады размещенные</t>
  </si>
  <si>
    <t>Займы выданные</t>
  </si>
  <si>
    <t>Прочая дебиторская задолженность</t>
  </si>
  <si>
    <t>Прочие текущие активы</t>
  </si>
  <si>
    <t>Переплата по подоходному налогу</t>
  </si>
  <si>
    <t>Основные средства и нематериальные активы</t>
  </si>
  <si>
    <t>Отложенные налоговые активы</t>
  </si>
  <si>
    <t>Итого активы</t>
  </si>
  <si>
    <t>ОБЯЗАТЕЛЬСТВА</t>
  </si>
  <si>
    <t>Займы полученные</t>
  </si>
  <si>
    <t>Краткосрочная  кредиторская  задолженность</t>
  </si>
  <si>
    <t>Оценочные обязательства</t>
  </si>
  <si>
    <t>Прочие текущие обязательства</t>
  </si>
  <si>
    <t>Задолженность по выпущенным облигациям</t>
  </si>
  <si>
    <t>Итого обязательства</t>
  </si>
  <si>
    <t>КАПИТАЛ</t>
  </si>
  <si>
    <t>Уставный капитал</t>
  </si>
  <si>
    <t>Нераспределенная прибыль (непокрытый убыток)</t>
  </si>
  <si>
    <t>Итого капитал</t>
  </si>
  <si>
    <t>Всего капитал и обязательства</t>
  </si>
  <si>
    <t>ОТЧЕТ О ПРИБЫЛИ ИЛИ УБЫТКЕ И ПРОЧЕМ СОВОКУПНОМ ДОХОДЕ</t>
  </si>
  <si>
    <t>Процентные доходы</t>
  </si>
  <si>
    <t>Расходы по реализации услуг</t>
  </si>
  <si>
    <t>Процентные расходы</t>
  </si>
  <si>
    <t>Итого операцонная прибыль</t>
  </si>
  <si>
    <t>Административные расходы</t>
  </si>
  <si>
    <t>Прочие доходы/(расходы)</t>
  </si>
  <si>
    <t>Прибыль (убыток) до налогообложения</t>
  </si>
  <si>
    <t>Расходы по подоходному налогу</t>
  </si>
  <si>
    <t xml:space="preserve">Прибыль (убыток) после налогообложения </t>
  </si>
  <si>
    <t>Прочий совокупный доход</t>
  </si>
  <si>
    <t>Прочий совокупный доход, подлежащий реклассификации в составе прибыли или убытка в последующих периодах:</t>
  </si>
  <si>
    <t>Нереализованные доходы/(расходы) по операциям с инвестиционными ценными бумагами, имеющимися в наличии для продажи</t>
  </si>
  <si>
    <t>Реализованные доходы/(расходы) по операциям с инвестиционными ценными бумагами, имеющимися в наличии для продажи, переклассифицированные в отчет о прибылях и убытках</t>
  </si>
  <si>
    <t>Чистый прочий совокупный доход/(убыток), подлежащий реклассификации в  состав прибыли или убытка в последующих периодах</t>
  </si>
  <si>
    <t>Прочий совокупный доход, не подлежащий реклассификации в составе прибыли или убытка в последующих периодах:</t>
  </si>
  <si>
    <t>Переоценка основных средств</t>
  </si>
  <si>
    <t>Чистый прочий совокупный доход/(убыток), не подлежащий реклассификации в  состав прибыли или убытка в последующих периодах</t>
  </si>
  <si>
    <t>Прочий совокупный доход/(убыток) за год</t>
  </si>
  <si>
    <t>Итого совокупная прибыль/(убыток) за год</t>
  </si>
  <si>
    <t>ОТЧЕТ О ДВИЖЕНИИ ДЕНЕЖНЫХ СРЕДСТВ (прямой метод)</t>
  </si>
  <si>
    <t>I. Движение денежных средств от операционной деятельности</t>
  </si>
  <si>
    <t>1.Поступление денежных средств, всего, в том числе:</t>
  </si>
  <si>
    <t xml:space="preserve">    погашение основного долга по выданным займам</t>
  </si>
  <si>
    <t xml:space="preserve">    вознаграждения по выданным займам</t>
  </si>
  <si>
    <t xml:space="preserve">    пени (неустойки) по выданным займам </t>
  </si>
  <si>
    <t xml:space="preserve">    возмещение госпошлины</t>
  </si>
  <si>
    <t xml:space="preserve">    авансы полученные по выданным займам </t>
  </si>
  <si>
    <t xml:space="preserve">    поступление по договорам уступки прав требования</t>
  </si>
  <si>
    <t xml:space="preserve">    вознаграждение по депозиту</t>
  </si>
  <si>
    <t xml:space="preserve">    возврат займа от сотрудников</t>
  </si>
  <si>
    <t xml:space="preserve">    поступления от прочих займов</t>
  </si>
  <si>
    <t xml:space="preserve">    прочие поступления</t>
  </si>
  <si>
    <t>2.Выбытие денежных средств, всего, в том числе:</t>
  </si>
  <si>
    <t xml:space="preserve">    займы, выданные третьим лицам</t>
  </si>
  <si>
    <t xml:space="preserve">    выплаты по договорам устпуки прав требования</t>
  </si>
  <si>
    <t xml:space="preserve">    платежи поставщикам за товары и услуги</t>
  </si>
  <si>
    <t xml:space="preserve">    выплаты по заработной плате</t>
  </si>
  <si>
    <t xml:space="preserve">    выплата вознаграждений по займам</t>
  </si>
  <si>
    <t xml:space="preserve">    корпоративный подоходный налог</t>
  </si>
  <si>
    <t xml:space="preserve">    налоги и прочие платежи в бюджет</t>
  </si>
  <si>
    <t xml:space="preserve">    займы, выданные сотрудникам</t>
  </si>
  <si>
    <t xml:space="preserve">    прочие выплаты</t>
  </si>
  <si>
    <t>2.Чистая сумма денежных средств от операционной деятельности</t>
  </si>
  <si>
    <t>II. Движение денежных средств от инвестиционной деятельности</t>
  </si>
  <si>
    <t>1.Поступление денежных средств, всего</t>
  </si>
  <si>
    <t>частичное изъятие с депозита</t>
  </si>
  <si>
    <t>2.Выбытие денежных средств, всего</t>
  </si>
  <si>
    <t xml:space="preserve">приобретение основных средств </t>
  </si>
  <si>
    <t>размещение на депозит</t>
  </si>
  <si>
    <t xml:space="preserve">3.Чистая сумма денежных средств от инвестиционной деятельности </t>
  </si>
  <si>
    <t>III. Движение денежных средств от финансовой деятельности</t>
  </si>
  <si>
    <t>получение займов</t>
  </si>
  <si>
    <t>размещение выпущенных облигаций</t>
  </si>
  <si>
    <t xml:space="preserve">погашение займов </t>
  </si>
  <si>
    <t>выкуп размещенных облигаций</t>
  </si>
  <si>
    <t>выплата вознаграждений по облигациям</t>
  </si>
  <si>
    <t>выплата дивидендов</t>
  </si>
  <si>
    <t xml:space="preserve">3.Чистая сумма денежных средств от финансовой деятельности </t>
  </si>
  <si>
    <t>Чистое изменение в денежных средствах</t>
  </si>
  <si>
    <t>Влияние обменных курсов валют к тенге</t>
  </si>
  <si>
    <t>Денежные средства на начало отчетного периода</t>
  </si>
  <si>
    <t>Денежные средства на конец отчетного периода</t>
  </si>
  <si>
    <t>ОТЧЕТ ОБ ИЗМЕНЕНИЯХ В КАПИТАЛЕ</t>
  </si>
  <si>
    <t>Выплата дивидендов</t>
  </si>
  <si>
    <t>Главный бухгалтер</t>
  </si>
  <si>
    <t>Алтынбекова А.Б.</t>
  </si>
  <si>
    <t>ТОО МФО "R-FINANCE"</t>
  </si>
  <si>
    <t>реализация основных средств</t>
  </si>
  <si>
    <t>взнос в уставный капитал</t>
  </si>
  <si>
    <t>( в тыс.тенге)</t>
  </si>
  <si>
    <t>(в тыс тенге)</t>
  </si>
  <si>
    <t>31 декабря 2022 года</t>
  </si>
  <si>
    <t>31 марта 2023 года</t>
  </si>
  <si>
    <t>Нераспределенная прибыль</t>
  </si>
  <si>
    <t>по состоянию на 31 марта 2023 года</t>
  </si>
  <si>
    <t>Управляющий директор по финансам и стратегии</t>
  </si>
  <si>
    <t>Молдахметова Г.К.</t>
  </si>
  <si>
    <t>За 3 месяца,</t>
  </si>
  <si>
    <t>закончившихся</t>
  </si>
  <si>
    <t>31.03.2023 года</t>
  </si>
  <si>
    <t>31.03.2022 года</t>
  </si>
  <si>
    <t>за период, закончившийся 31 марта 2023 года</t>
  </si>
  <si>
    <t>в тысячах тенге</t>
  </si>
  <si>
    <t>31 марта 2022 года</t>
  </si>
  <si>
    <t>Сальдо на 31 декабря 2021 года</t>
  </si>
  <si>
    <t>Прибыль (убыток) за год</t>
  </si>
  <si>
    <t>Увеличение уставного капитала</t>
  </si>
  <si>
    <t>Сальдо на 31 декабря 2022 года</t>
  </si>
  <si>
    <t>Сальдо на 31 марта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</si>
</sst>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(* #,##0_);_(* \(#,##0\);_(* &quot;-&quot;??_);_(@_)"/>
    <numFmt numFmtId="165" formatCode="#,##0_);\(#,##0\);\-_);@_)"/>
    <numFmt numFmtId="166" formatCode="_(* #,##0_);_(* \(#,##0\);_(* &quot;-&quot;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12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/>
    <xf numFmtId="0" fontId="4" fillId="0" borderId="1" xfId="0" applyFont="1" applyBorder="1"/>
    <xf numFmtId="0" fontId="5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center"/>
    </xf>
    <xf numFmtId="43" fontId="4" fillId="0" borderId="0" xfId="1" applyFont="1"/>
    <xf numFmtId="164" fontId="4" fillId="0" borderId="0" xfId="0" applyNumberFormat="1" applyFont="1"/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right" vertical="center"/>
    </xf>
    <xf numFmtId="3" fontId="4" fillId="0" borderId="0" xfId="0" applyNumberFormat="1" applyFont="1"/>
    <xf numFmtId="0" fontId="5" fillId="0" borderId="0" xfId="0" applyFont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6" fillId="0" borderId="0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3" fontId="7" fillId="0" borderId="0" xfId="0" applyNumberFormat="1" applyFont="1" applyFill="1" applyBorder="1" applyAlignment="1">
      <alignment horizontal="right" wrapText="1"/>
    </xf>
    <xf numFmtId="3" fontId="5" fillId="0" borderId="0" xfId="0" applyNumberFormat="1" applyFont="1" applyAlignment="1">
      <alignment vertical="center"/>
    </xf>
    <xf numFmtId="165" fontId="5" fillId="0" borderId="0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66" fontId="9" fillId="0" borderId="1" xfId="0" applyNumberFormat="1" applyFont="1" applyFill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right" wrapText="1"/>
    </xf>
    <xf numFmtId="166" fontId="7" fillId="0" borderId="0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66" fontId="6" fillId="0" borderId="0" xfId="0" applyNumberFormat="1" applyFont="1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66" fontId="6" fillId="0" borderId="0" xfId="0" applyNumberFormat="1" applyFont="1" applyFill="1" applyAlignment="1">
      <alignment horizontal="right" vertical="center"/>
    </xf>
    <xf numFmtId="164" fontId="6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Alignment="1">
      <alignment horizontal="right" vertical="center"/>
    </xf>
    <xf numFmtId="3" fontId="5" fillId="0" borderId="0" xfId="0" applyNumberFormat="1" applyFont="1" applyFill="1" applyAlignment="1">
      <alignment horizontal="center" vertical="center"/>
    </xf>
    <xf numFmtId="166" fontId="5" fillId="0" borderId="0" xfId="0" applyNumberFormat="1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166" fontId="9" fillId="0" borderId="0" xfId="0" applyNumberFormat="1" applyFont="1" applyFill="1" applyAlignment="1">
      <alignment horizontal="right" vertical="center"/>
    </xf>
    <xf numFmtId="166" fontId="6" fillId="0" borderId="0" xfId="0" applyNumberFormat="1" applyFont="1" applyFill="1" applyAlignment="1">
      <alignment horizontal="right" vertical="center" wrapText="1"/>
    </xf>
    <xf numFmtId="0" fontId="12" fillId="0" borderId="0" xfId="0" applyFont="1" applyFill="1" applyAlignment="1">
      <alignment vertical="center" wrapText="1"/>
    </xf>
    <xf numFmtId="0" fontId="14" fillId="0" borderId="0" xfId="2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15" fillId="0" borderId="0" xfId="0" applyFont="1" applyAlignment="1">
      <alignment horizontal="justify" vertical="center"/>
    </xf>
    <xf numFmtId="0" fontId="2" fillId="0" borderId="0" xfId="0" applyFont="1"/>
    <xf numFmtId="0" fontId="15" fillId="0" borderId="0" xfId="0" applyFont="1" applyAlignment="1">
      <alignment horizontal="right" vertical="center"/>
    </xf>
    <xf numFmtId="0" fontId="7" fillId="0" borderId="0" xfId="0" applyFont="1" applyBorder="1" applyAlignment="1">
      <alignment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0" fontId="0" fillId="0" borderId="0" xfId="0" applyFont="1"/>
    <xf numFmtId="164" fontId="0" fillId="0" borderId="0" xfId="0" applyNumberFormat="1"/>
    <xf numFmtId="0" fontId="6" fillId="0" borderId="0" xfId="0" applyFont="1"/>
    <xf numFmtId="0" fontId="6" fillId="0" borderId="0" xfId="0" applyFont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166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4" fillId="0" borderId="2" xfId="0" applyFont="1" applyBorder="1"/>
    <xf numFmtId="0" fontId="6" fillId="0" borderId="3" xfId="0" applyFont="1" applyBorder="1" applyAlignment="1">
      <alignment horizontal="right" vertical="center" wrapText="1"/>
    </xf>
    <xf numFmtId="0" fontId="3" fillId="0" borderId="1" xfId="0" applyFont="1" applyBorder="1"/>
    <xf numFmtId="0" fontId="4" fillId="0" borderId="1" xfId="0" applyFont="1" applyBorder="1" applyAlignment="1">
      <alignment wrapText="1"/>
    </xf>
    <xf numFmtId="164" fontId="5" fillId="0" borderId="1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7" fillId="0" borderId="1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165" fontId="5" fillId="0" borderId="6" xfId="0" applyNumberFormat="1" applyFont="1" applyFill="1" applyBorder="1" applyAlignment="1">
      <alignment vertical="center"/>
    </xf>
    <xf numFmtId="166" fontId="7" fillId="0" borderId="6" xfId="0" applyNumberFormat="1" applyFont="1" applyFill="1" applyBorder="1" applyAlignment="1">
      <alignment horizontal="center" vertical="center" wrapText="1"/>
    </xf>
    <xf numFmtId="166" fontId="9" fillId="0" borderId="0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165" fontId="6" fillId="0" borderId="5" xfId="0" applyNumberFormat="1" applyFont="1" applyFill="1" applyBorder="1" applyAlignment="1">
      <alignment vertical="center"/>
    </xf>
    <xf numFmtId="165" fontId="6" fillId="0" borderId="6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166" fontId="9" fillId="0" borderId="5" xfId="0" applyNumberFormat="1" applyFont="1" applyFill="1" applyBorder="1" applyAlignment="1">
      <alignment horizontal="center" vertical="center" wrapText="1"/>
    </xf>
    <xf numFmtId="166" fontId="9" fillId="0" borderId="6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66" fontId="5" fillId="0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166" fontId="6" fillId="0" borderId="1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166" fontId="5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3" fontId="7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166" fontId="12" fillId="0" borderId="0" xfId="0" applyNumberFormat="1" applyFont="1" applyFill="1" applyAlignment="1">
      <alignment horizontal="right" vertical="center"/>
    </xf>
    <xf numFmtId="3" fontId="12" fillId="0" borderId="0" xfId="0" applyNumberFormat="1" applyFont="1" applyFill="1" applyAlignment="1">
      <alignment vertical="center" wrapText="1"/>
    </xf>
    <xf numFmtId="3" fontId="9" fillId="0" borderId="0" xfId="0" applyNumberFormat="1" applyFont="1" applyFill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</cellXfs>
  <cellStyles count="3">
    <cellStyle name="Обычный" xfId="0" builtinId="0"/>
    <cellStyle name="Обычный_ОДДС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D29" sqref="D29"/>
    </sheetView>
  </sheetViews>
  <sheetFormatPr defaultColWidth="9.109375" defaultRowHeight="13.8" x14ac:dyDescent="0.25"/>
  <cols>
    <col min="1" max="1" width="42" style="2" customWidth="1"/>
    <col min="2" max="2" width="13.109375" style="2" customWidth="1"/>
    <col min="3" max="3" width="12.6640625" style="3" bestFit="1" customWidth="1"/>
    <col min="4" max="4" width="12.6640625" style="3" customWidth="1"/>
    <col min="5" max="5" width="9.5546875" style="2" bestFit="1" customWidth="1"/>
    <col min="6" max="6" width="14.6640625" style="2" bestFit="1" customWidth="1"/>
    <col min="7" max="16384" width="9.109375" style="2"/>
  </cols>
  <sheetData>
    <row r="1" spans="1:6" x14ac:dyDescent="0.25">
      <c r="A1" s="2" t="s">
        <v>91</v>
      </c>
    </row>
    <row r="2" spans="1:6" x14ac:dyDescent="0.25">
      <c r="A2" s="1" t="s">
        <v>0</v>
      </c>
    </row>
    <row r="3" spans="1:6" x14ac:dyDescent="0.25">
      <c r="A3" s="1" t="s">
        <v>99</v>
      </c>
    </row>
    <row r="4" spans="1:6" x14ac:dyDescent="0.25">
      <c r="D4" s="3" t="s">
        <v>95</v>
      </c>
    </row>
    <row r="5" spans="1:6" ht="26.4" x14ac:dyDescent="0.25">
      <c r="A5" s="77"/>
      <c r="B5" s="4" t="s">
        <v>1</v>
      </c>
      <c r="C5" s="5" t="s">
        <v>97</v>
      </c>
      <c r="D5" s="78" t="s">
        <v>96</v>
      </c>
    </row>
    <row r="6" spans="1:6" x14ac:dyDescent="0.25">
      <c r="A6" s="79" t="s">
        <v>2</v>
      </c>
      <c r="B6" s="7"/>
      <c r="C6" s="8"/>
      <c r="D6" s="8"/>
    </row>
    <row r="7" spans="1:6" x14ac:dyDescent="0.25">
      <c r="A7" s="80" t="s">
        <v>3</v>
      </c>
      <c r="B7" s="9">
        <v>4</v>
      </c>
      <c r="C7" s="10">
        <v>1734040</v>
      </c>
      <c r="D7" s="10">
        <v>492197</v>
      </c>
      <c r="F7" s="11"/>
    </row>
    <row r="8" spans="1:6" x14ac:dyDescent="0.25">
      <c r="A8" s="80" t="s">
        <v>4</v>
      </c>
      <c r="B8" s="9">
        <v>5</v>
      </c>
      <c r="C8" s="10">
        <v>224554</v>
      </c>
      <c r="D8" s="10">
        <v>429906</v>
      </c>
      <c r="E8" s="12"/>
      <c r="F8" s="11"/>
    </row>
    <row r="9" spans="1:6" x14ac:dyDescent="0.25">
      <c r="A9" s="80" t="s">
        <v>5</v>
      </c>
      <c r="B9" s="9">
        <v>6</v>
      </c>
      <c r="C9" s="81">
        <v>8500395</v>
      </c>
      <c r="D9" s="10">
        <v>7631470</v>
      </c>
      <c r="F9" s="11"/>
    </row>
    <row r="10" spans="1:6" x14ac:dyDescent="0.25">
      <c r="A10" s="80" t="s">
        <v>6</v>
      </c>
      <c r="B10" s="9">
        <v>7</v>
      </c>
      <c r="C10" s="10">
        <v>9555</v>
      </c>
      <c r="D10" s="10">
        <v>7777</v>
      </c>
      <c r="F10" s="11"/>
    </row>
    <row r="11" spans="1:6" x14ac:dyDescent="0.25">
      <c r="A11" s="80" t="s">
        <v>7</v>
      </c>
      <c r="B11" s="9">
        <v>8</v>
      </c>
      <c r="C11" s="81">
        <v>35696</v>
      </c>
      <c r="D11" s="10">
        <v>28176</v>
      </c>
      <c r="F11" s="11"/>
    </row>
    <row r="12" spans="1:6" x14ac:dyDescent="0.25">
      <c r="A12" s="80" t="s">
        <v>8</v>
      </c>
      <c r="B12" s="9"/>
      <c r="C12" s="10">
        <v>6139</v>
      </c>
      <c r="D12" s="10">
        <v>6139</v>
      </c>
      <c r="F12" s="11"/>
    </row>
    <row r="13" spans="1:6" x14ac:dyDescent="0.25">
      <c r="A13" s="82" t="s">
        <v>9</v>
      </c>
      <c r="B13" s="9">
        <v>9</v>
      </c>
      <c r="C13" s="10">
        <v>848003</v>
      </c>
      <c r="D13" s="10">
        <v>846134</v>
      </c>
      <c r="F13" s="11"/>
    </row>
    <row r="14" spans="1:6" x14ac:dyDescent="0.25">
      <c r="A14" s="83" t="s">
        <v>10</v>
      </c>
      <c r="B14" s="9">
        <v>10</v>
      </c>
      <c r="C14" s="10">
        <v>19210</v>
      </c>
      <c r="D14" s="10">
        <v>26113</v>
      </c>
      <c r="F14" s="11"/>
    </row>
    <row r="15" spans="1:6" x14ac:dyDescent="0.25">
      <c r="A15" s="15" t="s">
        <v>11</v>
      </c>
      <c r="B15" s="16"/>
      <c r="C15" s="17">
        <f>SUM(C7:C14)</f>
        <v>11377592</v>
      </c>
      <c r="D15" s="17">
        <f>SUM(D7:D14)</f>
        <v>9467912</v>
      </c>
      <c r="F15" s="11"/>
    </row>
    <row r="16" spans="1:6" x14ac:dyDescent="0.25">
      <c r="A16" s="15"/>
      <c r="B16" s="16"/>
      <c r="C16" s="17"/>
      <c r="D16" s="17"/>
      <c r="F16" s="11"/>
    </row>
    <row r="17" spans="1:6" x14ac:dyDescent="0.25">
      <c r="A17" s="15" t="s">
        <v>12</v>
      </c>
      <c r="B17" s="16"/>
      <c r="C17" s="10"/>
      <c r="D17" s="10"/>
      <c r="F17" s="11"/>
    </row>
    <row r="18" spans="1:6" x14ac:dyDescent="0.25">
      <c r="A18" s="14" t="s">
        <v>17</v>
      </c>
      <c r="B18" s="9">
        <v>11</v>
      </c>
      <c r="C18" s="10">
        <v>4178449</v>
      </c>
      <c r="D18" s="10">
        <v>3246516</v>
      </c>
      <c r="F18" s="11"/>
    </row>
    <row r="19" spans="1:6" x14ac:dyDescent="0.25">
      <c r="A19" s="14" t="s">
        <v>13</v>
      </c>
      <c r="B19" s="9">
        <v>12</v>
      </c>
      <c r="C19" s="10">
        <v>4047148</v>
      </c>
      <c r="D19" s="10">
        <v>3018494</v>
      </c>
      <c r="F19" s="11"/>
    </row>
    <row r="20" spans="1:6" x14ac:dyDescent="0.25">
      <c r="A20" s="14" t="s">
        <v>14</v>
      </c>
      <c r="B20" s="9">
        <v>13</v>
      </c>
      <c r="C20" s="10">
        <v>511308</v>
      </c>
      <c r="D20" s="10">
        <v>7172</v>
      </c>
      <c r="F20" s="11"/>
    </row>
    <row r="21" spans="1:6" x14ac:dyDescent="0.25">
      <c r="A21" s="14" t="s">
        <v>15</v>
      </c>
      <c r="B21" s="9">
        <v>14</v>
      </c>
      <c r="C21" s="10">
        <v>18748</v>
      </c>
      <c r="D21" s="10">
        <v>14011</v>
      </c>
      <c r="E21" s="18"/>
      <c r="F21" s="11"/>
    </row>
    <row r="22" spans="1:6" x14ac:dyDescent="0.25">
      <c r="A22" s="14" t="s">
        <v>16</v>
      </c>
      <c r="B22" s="9">
        <v>15</v>
      </c>
      <c r="C22" s="10">
        <v>77086</v>
      </c>
      <c r="D22" s="10">
        <v>41908</v>
      </c>
      <c r="E22" s="18"/>
      <c r="F22" s="11"/>
    </row>
    <row r="23" spans="1:6" x14ac:dyDescent="0.25">
      <c r="A23" s="15" t="s">
        <v>18</v>
      </c>
      <c r="B23" s="9"/>
      <c r="C23" s="17">
        <f>SUM(C18:C22)</f>
        <v>8832739</v>
      </c>
      <c r="D23" s="17">
        <f>SUM(D18:D22)</f>
        <v>6328101</v>
      </c>
      <c r="F23" s="11"/>
    </row>
    <row r="24" spans="1:6" x14ac:dyDescent="0.25">
      <c r="A24" s="15"/>
      <c r="B24" s="16"/>
      <c r="C24" s="17"/>
      <c r="D24" s="17"/>
      <c r="F24" s="11"/>
    </row>
    <row r="25" spans="1:6" x14ac:dyDescent="0.25">
      <c r="A25" s="15" t="s">
        <v>19</v>
      </c>
      <c r="B25" s="9"/>
      <c r="C25" s="10"/>
      <c r="D25" s="10"/>
      <c r="F25" s="11"/>
    </row>
    <row r="26" spans="1:6" x14ac:dyDescent="0.25">
      <c r="A26" s="14" t="s">
        <v>20</v>
      </c>
      <c r="B26" s="9">
        <v>16</v>
      </c>
      <c r="C26" s="10">
        <v>1391223</v>
      </c>
      <c r="D26" s="10">
        <v>1391223</v>
      </c>
      <c r="F26" s="11"/>
    </row>
    <row r="27" spans="1:6" x14ac:dyDescent="0.25">
      <c r="A27" s="13" t="s">
        <v>98</v>
      </c>
      <c r="B27" s="9"/>
      <c r="C27" s="10">
        <v>1153630</v>
      </c>
      <c r="D27" s="10">
        <v>1748588</v>
      </c>
      <c r="E27" s="12"/>
      <c r="F27" s="11"/>
    </row>
    <row r="28" spans="1:6" x14ac:dyDescent="0.25">
      <c r="A28" s="15" t="s">
        <v>22</v>
      </c>
      <c r="B28" s="16"/>
      <c r="C28" s="17">
        <f>SUM(C26:C27)</f>
        <v>2544853</v>
      </c>
      <c r="D28" s="17">
        <f>SUM(D26:D27)</f>
        <v>3139811</v>
      </c>
      <c r="F28" s="11"/>
    </row>
    <row r="29" spans="1:6" x14ac:dyDescent="0.25">
      <c r="A29" s="15" t="s">
        <v>23</v>
      </c>
      <c r="B29" s="16"/>
      <c r="C29" s="17">
        <f>C28+C23</f>
        <v>11377592</v>
      </c>
      <c r="D29" s="17">
        <f>D28+D23</f>
        <v>9467912</v>
      </c>
      <c r="F29" s="11"/>
    </row>
    <row r="31" spans="1:6" x14ac:dyDescent="0.25">
      <c r="A31" s="69"/>
      <c r="B31" s="69"/>
      <c r="C31" s="70"/>
      <c r="D31" s="70"/>
    </row>
    <row r="32" spans="1:6" x14ac:dyDescent="0.25">
      <c r="A32" s="69" t="s">
        <v>100</v>
      </c>
      <c r="B32" s="69"/>
      <c r="C32" s="70"/>
      <c r="D32" s="70" t="s">
        <v>101</v>
      </c>
    </row>
    <row r="33" spans="1:4" x14ac:dyDescent="0.25">
      <c r="A33" s="69"/>
      <c r="B33" s="69"/>
      <c r="C33" s="70"/>
      <c r="D33" s="70"/>
    </row>
    <row r="34" spans="1:4" x14ac:dyDescent="0.25">
      <c r="A34" s="69"/>
      <c r="B34" s="69"/>
      <c r="C34" s="70"/>
      <c r="D34" s="70"/>
    </row>
    <row r="35" spans="1:4" x14ac:dyDescent="0.25">
      <c r="A35" s="69" t="s">
        <v>89</v>
      </c>
      <c r="B35" s="69"/>
      <c r="C35" s="70"/>
      <c r="D35" s="70" t="s">
        <v>90</v>
      </c>
    </row>
    <row r="36" spans="1:4" x14ac:dyDescent="0.25">
      <c r="A36" s="69"/>
      <c r="B36" s="69"/>
      <c r="C36" s="70"/>
      <c r="D36" s="7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workbookViewId="0">
      <selection activeCell="H18" sqref="H18"/>
    </sheetView>
  </sheetViews>
  <sheetFormatPr defaultColWidth="9.109375" defaultRowHeight="13.2" outlineLevelRow="1" x14ac:dyDescent="0.3"/>
  <cols>
    <col min="1" max="1" width="52.88671875" style="19" customWidth="1"/>
    <col min="2" max="2" width="9.109375" style="19" customWidth="1"/>
    <col min="3" max="3" width="15.109375" style="19" customWidth="1"/>
    <col min="4" max="4" width="16.5546875" style="19" customWidth="1"/>
    <col min="5" max="5" width="9.109375" style="20"/>
    <col min="6" max="6" width="9.44140625" style="21" bestFit="1" customWidth="1"/>
    <col min="7" max="7" width="9.109375" style="21"/>
    <col min="8" max="16384" width="9.109375" style="19"/>
  </cols>
  <sheetData>
    <row r="1" spans="1:9" x14ac:dyDescent="0.3">
      <c r="A1" s="19" t="s">
        <v>91</v>
      </c>
    </row>
    <row r="2" spans="1:9" x14ac:dyDescent="0.3">
      <c r="A2" s="75" t="s">
        <v>24</v>
      </c>
    </row>
    <row r="3" spans="1:9" x14ac:dyDescent="0.3">
      <c r="A3" s="75" t="s">
        <v>106</v>
      </c>
    </row>
    <row r="4" spans="1:9" x14ac:dyDescent="0.3">
      <c r="D4" s="19" t="s">
        <v>94</v>
      </c>
    </row>
    <row r="5" spans="1:9" ht="13.05" customHeight="1" x14ac:dyDescent="0.3">
      <c r="A5" s="89"/>
      <c r="B5" s="115" t="s">
        <v>1</v>
      </c>
      <c r="C5" s="91" t="s">
        <v>102</v>
      </c>
      <c r="D5" s="94" t="s">
        <v>102</v>
      </c>
      <c r="F5" s="22"/>
    </row>
    <row r="6" spans="1:9" x14ac:dyDescent="0.3">
      <c r="A6" s="90"/>
      <c r="B6" s="116"/>
      <c r="C6" s="92" t="s">
        <v>103</v>
      </c>
      <c r="D6" s="95" t="s">
        <v>103</v>
      </c>
      <c r="F6" s="22"/>
    </row>
    <row r="7" spans="1:9" x14ac:dyDescent="0.3">
      <c r="A7" s="84"/>
      <c r="B7" s="117"/>
      <c r="C7" s="93" t="s">
        <v>104</v>
      </c>
      <c r="D7" s="96" t="s">
        <v>105</v>
      </c>
      <c r="E7" s="23"/>
      <c r="F7" s="22"/>
    </row>
    <row r="8" spans="1:9" x14ac:dyDescent="0.25">
      <c r="A8" s="84" t="s">
        <v>25</v>
      </c>
      <c r="B8" s="85">
        <v>17</v>
      </c>
      <c r="C8" s="86">
        <v>878071</v>
      </c>
      <c r="D8" s="87">
        <v>580150</v>
      </c>
      <c r="E8" s="26"/>
      <c r="F8" s="27"/>
    </row>
    <row r="9" spans="1:9" x14ac:dyDescent="0.3">
      <c r="A9" s="14" t="s">
        <v>26</v>
      </c>
      <c r="B9" s="24">
        <v>18</v>
      </c>
      <c r="C9" s="25">
        <v>-21590</v>
      </c>
      <c r="D9" s="35">
        <v>-28523</v>
      </c>
      <c r="E9" s="26"/>
      <c r="F9" s="29"/>
      <c r="I9" s="28"/>
    </row>
    <row r="10" spans="1:9" x14ac:dyDescent="0.3">
      <c r="A10" s="14" t="s">
        <v>27</v>
      </c>
      <c r="B10" s="24">
        <v>19</v>
      </c>
      <c r="C10" s="25">
        <v>-307293</v>
      </c>
      <c r="D10" s="35">
        <v>-155111</v>
      </c>
      <c r="E10" s="26"/>
      <c r="F10" s="29"/>
      <c r="I10" s="28"/>
    </row>
    <row r="11" spans="1:9" x14ac:dyDescent="0.25">
      <c r="A11" s="15" t="s">
        <v>28</v>
      </c>
      <c r="B11" s="30"/>
      <c r="C11" s="31">
        <f>SUM(C8:C10)</f>
        <v>549188</v>
      </c>
      <c r="D11" s="31">
        <f>SUM(D8:D10)</f>
        <v>396516</v>
      </c>
      <c r="E11" s="32"/>
      <c r="F11" s="33"/>
    </row>
    <row r="12" spans="1:9" x14ac:dyDescent="0.25">
      <c r="A12" s="14" t="s">
        <v>29</v>
      </c>
      <c r="B12" s="24">
        <v>20</v>
      </c>
      <c r="C12" s="25">
        <v>-303393</v>
      </c>
      <c r="D12" s="35">
        <v>-192497</v>
      </c>
      <c r="E12" s="26"/>
      <c r="F12" s="27"/>
      <c r="I12" s="28"/>
    </row>
    <row r="13" spans="1:9" x14ac:dyDescent="0.3">
      <c r="A13" s="15" t="s">
        <v>30</v>
      </c>
      <c r="B13" s="30">
        <v>21</v>
      </c>
      <c r="C13" s="31">
        <v>-14608</v>
      </c>
      <c r="D13" s="31">
        <v>60737</v>
      </c>
      <c r="E13" s="26"/>
      <c r="F13" s="34"/>
      <c r="I13" s="28"/>
    </row>
    <row r="14" spans="1:9" x14ac:dyDescent="0.3">
      <c r="A14" s="15" t="s">
        <v>31</v>
      </c>
      <c r="B14" s="16"/>
      <c r="C14" s="31">
        <f>SUM(C11:C13)</f>
        <v>231187</v>
      </c>
      <c r="D14" s="31">
        <f>SUM(D11:D13)</f>
        <v>264756</v>
      </c>
      <c r="E14" s="32"/>
      <c r="F14" s="34"/>
      <c r="I14" s="28"/>
    </row>
    <row r="15" spans="1:9" ht="13.8" x14ac:dyDescent="0.25">
      <c r="A15" s="73" t="s">
        <v>32</v>
      </c>
      <c r="B15" s="9">
        <v>22</v>
      </c>
      <c r="C15" s="35">
        <v>-59285</v>
      </c>
      <c r="D15" s="74">
        <v>-46901</v>
      </c>
      <c r="F15" s="33"/>
      <c r="I15" s="28"/>
    </row>
    <row r="16" spans="1:9" x14ac:dyDescent="0.3">
      <c r="A16" s="14" t="s">
        <v>33</v>
      </c>
      <c r="B16" s="9"/>
      <c r="C16" s="31">
        <f>SUM(C14:C15)</f>
        <v>171902</v>
      </c>
      <c r="D16" s="31">
        <f>SUM(D14:D15)</f>
        <v>217855</v>
      </c>
      <c r="F16" s="34"/>
      <c r="I16" s="28"/>
    </row>
    <row r="17" spans="1:6" x14ac:dyDescent="0.25">
      <c r="A17" s="14" t="s">
        <v>34</v>
      </c>
      <c r="B17" s="9"/>
      <c r="C17" s="35"/>
      <c r="D17" s="74"/>
      <c r="F17" s="33"/>
    </row>
    <row r="18" spans="1:6" ht="39.6" outlineLevel="1" x14ac:dyDescent="0.3">
      <c r="A18" s="15" t="s">
        <v>35</v>
      </c>
      <c r="B18" s="16"/>
      <c r="C18" s="31"/>
      <c r="D18" s="72"/>
    </row>
    <row r="19" spans="1:6" ht="41.4" outlineLevel="1" x14ac:dyDescent="0.3">
      <c r="A19" s="73" t="s">
        <v>36</v>
      </c>
      <c r="B19" s="9"/>
      <c r="C19" s="35"/>
      <c r="D19" s="74"/>
    </row>
    <row r="20" spans="1:6" ht="52.8" outlineLevel="1" x14ac:dyDescent="0.3">
      <c r="A20" s="14" t="s">
        <v>37</v>
      </c>
      <c r="B20" s="9"/>
      <c r="C20" s="35">
        <v>0</v>
      </c>
      <c r="D20" s="74">
        <v>0</v>
      </c>
    </row>
    <row r="21" spans="1:6" ht="39.6" outlineLevel="1" x14ac:dyDescent="0.3">
      <c r="A21" s="15" t="s">
        <v>38</v>
      </c>
      <c r="B21" s="9"/>
      <c r="C21" s="35">
        <v>0</v>
      </c>
      <c r="D21" s="74">
        <v>0</v>
      </c>
    </row>
    <row r="22" spans="1:6" ht="39.6" outlineLevel="1" x14ac:dyDescent="0.3">
      <c r="A22" s="15" t="s">
        <v>39</v>
      </c>
      <c r="B22" s="9"/>
      <c r="C22" s="31"/>
      <c r="D22" s="31"/>
    </row>
    <row r="23" spans="1:6" outlineLevel="1" x14ac:dyDescent="0.3">
      <c r="A23" s="15" t="s">
        <v>40</v>
      </c>
      <c r="B23" s="9"/>
      <c r="C23" s="31">
        <v>0</v>
      </c>
      <c r="D23" s="31">
        <v>0</v>
      </c>
    </row>
    <row r="24" spans="1:6" ht="39.6" x14ac:dyDescent="0.3">
      <c r="A24" s="99" t="s">
        <v>41</v>
      </c>
      <c r="B24" s="97"/>
      <c r="C24" s="31">
        <v>0</v>
      </c>
      <c r="D24" s="31">
        <v>0</v>
      </c>
    </row>
    <row r="25" spans="1:6" x14ac:dyDescent="0.3">
      <c r="A25" s="97" t="s">
        <v>42</v>
      </c>
      <c r="B25" s="98"/>
      <c r="C25" s="98">
        <f>C16</f>
        <v>171902</v>
      </c>
      <c r="D25" s="98">
        <f>D16</f>
        <v>217855</v>
      </c>
      <c r="E25" s="36"/>
      <c r="F25" s="37"/>
    </row>
    <row r="26" spans="1:6" ht="19.2" customHeight="1" x14ac:dyDescent="0.25">
      <c r="A26" s="6" t="s">
        <v>43</v>
      </c>
      <c r="B26" s="6"/>
      <c r="C26" s="100">
        <f>C25</f>
        <v>171902</v>
      </c>
      <c r="D26" s="100">
        <f>D25</f>
        <v>217855</v>
      </c>
    </row>
    <row r="27" spans="1:6" x14ac:dyDescent="0.25">
      <c r="A27" s="69"/>
      <c r="B27" s="69"/>
      <c r="C27" s="70"/>
      <c r="D27" s="70"/>
    </row>
    <row r="28" spans="1:6" x14ac:dyDescent="0.25">
      <c r="A28" s="69" t="s">
        <v>100</v>
      </c>
      <c r="B28" s="69"/>
      <c r="C28" s="70"/>
      <c r="D28" s="70" t="s">
        <v>101</v>
      </c>
    </row>
    <row r="29" spans="1:6" x14ac:dyDescent="0.25">
      <c r="A29" s="69"/>
      <c r="B29" s="69"/>
      <c r="C29" s="70"/>
      <c r="D29" s="70"/>
    </row>
    <row r="30" spans="1:6" x14ac:dyDescent="0.25">
      <c r="A30" s="69"/>
      <c r="B30" s="69"/>
      <c r="C30" s="70"/>
      <c r="D30" s="70"/>
    </row>
    <row r="31" spans="1:6" x14ac:dyDescent="0.25">
      <c r="A31" s="69" t="s">
        <v>89</v>
      </c>
      <c r="B31" s="69"/>
      <c r="C31" s="70"/>
      <c r="D31" s="70" t="s">
        <v>90</v>
      </c>
    </row>
    <row r="32" spans="1:6" x14ac:dyDescent="0.25">
      <c r="A32" s="69"/>
      <c r="B32" s="69"/>
      <c r="C32" s="70"/>
      <c r="D32" s="70"/>
    </row>
  </sheetData>
  <mergeCells count="1">
    <mergeCell ref="B5:B7"/>
  </mergeCells>
  <pageMargins left="0.7" right="0.7" top="0.75" bottom="0.75" header="0.3" footer="0.3"/>
  <pageSetup paperSize="9"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opLeftCell="A19" workbookViewId="0">
      <selection activeCell="A55" sqref="A55:C58"/>
    </sheetView>
  </sheetViews>
  <sheetFormatPr defaultColWidth="9.109375" defaultRowHeight="13.2" x14ac:dyDescent="0.3"/>
  <cols>
    <col min="1" max="1" width="59.88671875" style="40" customWidth="1"/>
    <col min="2" max="2" width="13" style="40" customWidth="1"/>
    <col min="3" max="3" width="14.109375" style="40" customWidth="1"/>
    <col min="4" max="4" width="15.88671875" style="41" bestFit="1" customWidth="1"/>
    <col min="5" max="5" width="11.21875" style="38" bestFit="1" customWidth="1"/>
    <col min="6" max="6" width="16.5546875" style="40" bestFit="1" customWidth="1"/>
    <col min="7" max="7" width="11.88671875" style="40" bestFit="1" customWidth="1"/>
    <col min="8" max="8" width="12.21875" style="40" bestFit="1" customWidth="1"/>
    <col min="9" max="9" width="13.44140625" style="40" bestFit="1" customWidth="1"/>
    <col min="10" max="16384" width="9.109375" style="40"/>
  </cols>
  <sheetData>
    <row r="1" spans="1:5" x14ac:dyDescent="0.3">
      <c r="A1" s="71" t="s">
        <v>91</v>
      </c>
      <c r="B1" s="71"/>
      <c r="C1" s="71"/>
    </row>
    <row r="2" spans="1:5" s="39" customFormat="1" ht="15.6" x14ac:dyDescent="0.3">
      <c r="A2" s="118" t="s">
        <v>44</v>
      </c>
      <c r="B2" s="118"/>
      <c r="C2" s="118"/>
      <c r="D2" s="118"/>
      <c r="E2" s="38"/>
    </row>
    <row r="3" spans="1:5" s="39" customFormat="1" ht="15.6" x14ac:dyDescent="0.3">
      <c r="A3" s="118" t="s">
        <v>106</v>
      </c>
      <c r="B3" s="118"/>
      <c r="C3" s="118"/>
      <c r="D3" s="118"/>
      <c r="E3" s="38"/>
    </row>
    <row r="4" spans="1:5" x14ac:dyDescent="0.3">
      <c r="E4" s="42"/>
    </row>
    <row r="5" spans="1:5" x14ac:dyDescent="0.3">
      <c r="C5" s="41" t="s">
        <v>94</v>
      </c>
      <c r="E5" s="43"/>
    </row>
    <row r="6" spans="1:5" ht="26.4" x14ac:dyDescent="0.3">
      <c r="A6" s="101" t="s">
        <v>107</v>
      </c>
      <c r="B6" s="101" t="s">
        <v>97</v>
      </c>
      <c r="C6" s="101" t="s">
        <v>108</v>
      </c>
      <c r="D6" s="44"/>
      <c r="E6" s="42"/>
    </row>
    <row r="7" spans="1:5" x14ac:dyDescent="0.3">
      <c r="A7" s="102" t="s">
        <v>45</v>
      </c>
      <c r="B7" s="102"/>
      <c r="C7" s="102"/>
      <c r="D7" s="45"/>
    </row>
    <row r="8" spans="1:5" x14ac:dyDescent="0.3">
      <c r="A8" s="102" t="s">
        <v>46</v>
      </c>
      <c r="B8" s="46">
        <f>SUM(B9:B18)</f>
        <v>3967463</v>
      </c>
      <c r="C8" s="46">
        <f>SUM(C9:C18)</f>
        <v>3374456</v>
      </c>
      <c r="D8" s="47"/>
    </row>
    <row r="9" spans="1:5" x14ac:dyDescent="0.3">
      <c r="A9" s="103" t="s">
        <v>47</v>
      </c>
      <c r="B9" s="104">
        <v>3090284</v>
      </c>
      <c r="C9" s="104">
        <v>2164406</v>
      </c>
      <c r="D9" s="49"/>
      <c r="E9" s="43"/>
    </row>
    <row r="10" spans="1:5" x14ac:dyDescent="0.3">
      <c r="A10" s="103" t="s">
        <v>48</v>
      </c>
      <c r="B10" s="104">
        <v>821833</v>
      </c>
      <c r="C10" s="104">
        <v>543931</v>
      </c>
      <c r="D10" s="49"/>
      <c r="E10" s="43"/>
    </row>
    <row r="11" spans="1:5" x14ac:dyDescent="0.3">
      <c r="A11" s="103" t="s">
        <v>49</v>
      </c>
      <c r="B11" s="104">
        <v>32530</v>
      </c>
      <c r="C11" s="104">
        <v>17193</v>
      </c>
      <c r="D11" s="49"/>
      <c r="E11" s="43"/>
    </row>
    <row r="12" spans="1:5" x14ac:dyDescent="0.3">
      <c r="A12" s="103" t="s">
        <v>50</v>
      </c>
      <c r="B12" s="104">
        <v>7952</v>
      </c>
      <c r="C12" s="104">
        <v>4055</v>
      </c>
      <c r="D12" s="49"/>
      <c r="E12" s="43"/>
    </row>
    <row r="13" spans="1:5" x14ac:dyDescent="0.3">
      <c r="A13" s="103" t="s">
        <v>51</v>
      </c>
      <c r="B13" s="104">
        <v>351</v>
      </c>
      <c r="C13" s="104">
        <v>1967</v>
      </c>
      <c r="D13" s="49"/>
      <c r="E13" s="43"/>
    </row>
    <row r="14" spans="1:5" x14ac:dyDescent="0.3">
      <c r="A14" s="103" t="s">
        <v>52</v>
      </c>
      <c r="B14" s="104">
        <v>996</v>
      </c>
      <c r="C14" s="104">
        <v>141570</v>
      </c>
      <c r="D14" s="49"/>
      <c r="E14" s="43"/>
    </row>
    <row r="15" spans="1:5" x14ac:dyDescent="0.3">
      <c r="A15" s="103" t="s">
        <v>53</v>
      </c>
      <c r="B15" s="104">
        <v>13497</v>
      </c>
      <c r="C15" s="104">
        <v>308</v>
      </c>
      <c r="D15" s="49"/>
      <c r="E15" s="43"/>
    </row>
    <row r="16" spans="1:5" x14ac:dyDescent="0.3">
      <c r="A16" s="103" t="s">
        <v>54</v>
      </c>
      <c r="B16" s="104">
        <v>20</v>
      </c>
      <c r="C16" s="104">
        <v>288</v>
      </c>
      <c r="D16" s="49"/>
    </row>
    <row r="17" spans="1:5" x14ac:dyDescent="0.3">
      <c r="A17" s="103" t="s">
        <v>55</v>
      </c>
      <c r="B17" s="88">
        <v>0</v>
      </c>
      <c r="C17" s="104">
        <v>500000</v>
      </c>
      <c r="D17" s="49"/>
    </row>
    <row r="18" spans="1:5" x14ac:dyDescent="0.3">
      <c r="A18" s="103" t="s">
        <v>56</v>
      </c>
      <c r="B18" s="88">
        <v>0</v>
      </c>
      <c r="C18" s="104">
        <v>738</v>
      </c>
      <c r="D18" s="49"/>
    </row>
    <row r="19" spans="1:5" x14ac:dyDescent="0.3">
      <c r="A19" s="102" t="s">
        <v>57</v>
      </c>
      <c r="B19" s="46">
        <f>SUM(B20:B28)</f>
        <v>-4446022</v>
      </c>
      <c r="C19" s="46">
        <f>SUM(C20:C28)</f>
        <v>-3968329</v>
      </c>
      <c r="E19" s="43"/>
    </row>
    <row r="20" spans="1:5" x14ac:dyDescent="0.3">
      <c r="A20" s="103" t="s">
        <v>58</v>
      </c>
      <c r="B20" s="105">
        <v>-3961135</v>
      </c>
      <c r="C20" s="105">
        <v>-3607545</v>
      </c>
      <c r="D20" s="50"/>
      <c r="E20" s="42"/>
    </row>
    <row r="21" spans="1:5" x14ac:dyDescent="0.3">
      <c r="A21" s="103" t="s">
        <v>59</v>
      </c>
      <c r="B21" s="105">
        <v>-300</v>
      </c>
      <c r="C21" s="105">
        <v>-6897</v>
      </c>
      <c r="E21" s="42"/>
    </row>
    <row r="22" spans="1:5" x14ac:dyDescent="0.3">
      <c r="A22" s="103" t="s">
        <v>60</v>
      </c>
      <c r="B22" s="105">
        <v>-136790</v>
      </c>
      <c r="C22" s="105">
        <v>-84469</v>
      </c>
      <c r="D22" s="49"/>
      <c r="E22" s="42"/>
    </row>
    <row r="23" spans="1:5" x14ac:dyDescent="0.3">
      <c r="A23" s="103" t="s">
        <v>61</v>
      </c>
      <c r="B23" s="105">
        <v>-93087</v>
      </c>
      <c r="C23" s="105">
        <v>-75480</v>
      </c>
      <c r="D23" s="50"/>
    </row>
    <row r="24" spans="1:5" x14ac:dyDescent="0.3">
      <c r="A24" s="103" t="s">
        <v>62</v>
      </c>
      <c r="B24" s="105">
        <v>-114443</v>
      </c>
      <c r="C24" s="105">
        <v>-48617</v>
      </c>
      <c r="D24" s="50"/>
    </row>
    <row r="25" spans="1:5" x14ac:dyDescent="0.3">
      <c r="A25" s="103" t="s">
        <v>63</v>
      </c>
      <c r="B25" s="105">
        <v>-50000</v>
      </c>
      <c r="C25" s="105">
        <v>-30303</v>
      </c>
    </row>
    <row r="26" spans="1:5" x14ac:dyDescent="0.3">
      <c r="A26" s="103" t="s">
        <v>64</v>
      </c>
      <c r="B26" s="105">
        <v>-80614</v>
      </c>
      <c r="C26" s="105">
        <v>-36146</v>
      </c>
    </row>
    <row r="27" spans="1:5" x14ac:dyDescent="0.3">
      <c r="A27" s="103" t="s">
        <v>65</v>
      </c>
      <c r="B27" s="105">
        <v>-4100</v>
      </c>
      <c r="C27" s="105">
        <v>-78000</v>
      </c>
      <c r="E27" s="42"/>
    </row>
    <row r="28" spans="1:5" x14ac:dyDescent="0.3">
      <c r="A28" s="103" t="s">
        <v>66</v>
      </c>
      <c r="B28" s="105">
        <v>-5553</v>
      </c>
      <c r="C28" s="105">
        <v>-872</v>
      </c>
      <c r="D28" s="51"/>
    </row>
    <row r="29" spans="1:5" x14ac:dyDescent="0.3">
      <c r="A29" s="106" t="s">
        <v>67</v>
      </c>
      <c r="B29" s="46">
        <f>B8+B19</f>
        <v>-478559</v>
      </c>
      <c r="C29" s="46">
        <f>C8+C19</f>
        <v>-593873</v>
      </c>
      <c r="E29" s="43"/>
    </row>
    <row r="30" spans="1:5" x14ac:dyDescent="0.3">
      <c r="A30" s="102" t="s">
        <v>68</v>
      </c>
      <c r="B30" s="102"/>
      <c r="C30" s="102"/>
    </row>
    <row r="31" spans="1:5" x14ac:dyDescent="0.3">
      <c r="A31" s="102" t="s">
        <v>69</v>
      </c>
      <c r="B31" s="46">
        <f>B33</f>
        <v>10308000</v>
      </c>
      <c r="C31" s="46">
        <f>C33</f>
        <v>474000</v>
      </c>
    </row>
    <row r="32" spans="1:5" x14ac:dyDescent="0.3">
      <c r="A32" s="103" t="s">
        <v>92</v>
      </c>
      <c r="B32" s="103"/>
      <c r="C32" s="104"/>
    </row>
    <row r="33" spans="1:6" x14ac:dyDescent="0.3">
      <c r="A33" s="103" t="s">
        <v>70</v>
      </c>
      <c r="B33" s="104">
        <v>10308000</v>
      </c>
      <c r="C33" s="104">
        <v>474000</v>
      </c>
    </row>
    <row r="34" spans="1:6" x14ac:dyDescent="0.3">
      <c r="A34" s="102" t="s">
        <v>71</v>
      </c>
      <c r="B34" s="46">
        <f t="shared" ref="B34:C34" si="0">SUM(B35:B36)</f>
        <v>-10116130</v>
      </c>
      <c r="C34" s="46">
        <f t="shared" si="0"/>
        <v>-299405</v>
      </c>
    </row>
    <row r="35" spans="1:6" x14ac:dyDescent="0.3">
      <c r="A35" s="103" t="s">
        <v>72</v>
      </c>
      <c r="B35" s="105">
        <v>-13130</v>
      </c>
      <c r="C35" s="105">
        <v>-9405</v>
      </c>
    </row>
    <row r="36" spans="1:6" x14ac:dyDescent="0.3">
      <c r="A36" s="103" t="s">
        <v>73</v>
      </c>
      <c r="B36" s="105">
        <v>-10103000</v>
      </c>
      <c r="C36" s="105">
        <v>-290000</v>
      </c>
    </row>
    <row r="37" spans="1:6" ht="26.4" x14ac:dyDescent="0.3">
      <c r="A37" s="106" t="s">
        <v>74</v>
      </c>
      <c r="B37" s="46">
        <f>B31+B34</f>
        <v>191870</v>
      </c>
      <c r="C37" s="46">
        <f>C31+C34</f>
        <v>174595</v>
      </c>
    </row>
    <row r="38" spans="1:6" x14ac:dyDescent="0.3">
      <c r="A38" s="106" t="s">
        <v>75</v>
      </c>
      <c r="B38" s="106"/>
      <c r="C38" s="107"/>
    </row>
    <row r="39" spans="1:6" x14ac:dyDescent="0.3">
      <c r="A39" s="106" t="s">
        <v>69</v>
      </c>
      <c r="B39" s="53">
        <f>SUM(B40:B42)</f>
        <v>3942286</v>
      </c>
      <c r="C39" s="53">
        <f>SUM(C40:C42)</f>
        <v>1234647</v>
      </c>
    </row>
    <row r="40" spans="1:6" x14ac:dyDescent="0.3">
      <c r="A40" s="108" t="s">
        <v>93</v>
      </c>
      <c r="B40" s="88">
        <v>0</v>
      </c>
      <c r="C40" s="88">
        <v>0</v>
      </c>
      <c r="F40" s="88"/>
    </row>
    <row r="41" spans="1:6" x14ac:dyDescent="0.3">
      <c r="A41" s="108" t="s">
        <v>76</v>
      </c>
      <c r="B41" s="104">
        <v>2323000</v>
      </c>
      <c r="C41" s="109">
        <v>1200000</v>
      </c>
    </row>
    <row r="42" spans="1:6" x14ac:dyDescent="0.3">
      <c r="A42" s="108" t="s">
        <v>77</v>
      </c>
      <c r="B42" s="104">
        <v>1619286</v>
      </c>
      <c r="C42" s="109">
        <v>34647</v>
      </c>
    </row>
    <row r="43" spans="1:6" x14ac:dyDescent="0.3">
      <c r="A43" s="102" t="s">
        <v>71</v>
      </c>
      <c r="B43" s="46">
        <f>SUM(B44:B47)</f>
        <v>-2402706</v>
      </c>
      <c r="C43" s="46">
        <f>SUM(C44:C47)</f>
        <v>-766425</v>
      </c>
    </row>
    <row r="44" spans="1:6" x14ac:dyDescent="0.3">
      <c r="A44" s="103" t="s">
        <v>78</v>
      </c>
      <c r="B44" s="48">
        <v>-1299968</v>
      </c>
      <c r="C44" s="48">
        <v>-665875</v>
      </c>
    </row>
    <row r="45" spans="1:6" x14ac:dyDescent="0.3">
      <c r="A45" s="103" t="s">
        <v>79</v>
      </c>
      <c r="B45" s="48">
        <v>-683425</v>
      </c>
      <c r="C45" s="48">
        <v>0</v>
      </c>
    </row>
    <row r="46" spans="1:6" x14ac:dyDescent="0.3">
      <c r="A46" s="103" t="s">
        <v>80</v>
      </c>
      <c r="B46" s="48">
        <v>-179313</v>
      </c>
      <c r="C46" s="48">
        <v>-100550</v>
      </c>
    </row>
    <row r="47" spans="1:6" x14ac:dyDescent="0.3">
      <c r="A47" s="103" t="s">
        <v>81</v>
      </c>
      <c r="B47" s="48">
        <v>-240000</v>
      </c>
      <c r="C47" s="48">
        <v>0</v>
      </c>
    </row>
    <row r="48" spans="1:6" x14ac:dyDescent="0.3">
      <c r="A48" s="106" t="s">
        <v>82</v>
      </c>
      <c r="B48" s="54">
        <f>B39+B43</f>
        <v>1539580</v>
      </c>
      <c r="C48" s="54">
        <f>C39+C43</f>
        <v>468222</v>
      </c>
    </row>
    <row r="49" spans="1:8" x14ac:dyDescent="0.3">
      <c r="A49" s="110" t="s">
        <v>83</v>
      </c>
      <c r="B49" s="111">
        <v>1252891</v>
      </c>
      <c r="C49" s="111">
        <v>48944</v>
      </c>
    </row>
    <row r="50" spans="1:8" ht="13.8" x14ac:dyDescent="0.3">
      <c r="A50" s="55" t="s">
        <v>84</v>
      </c>
      <c r="B50" s="112">
        <v>-11048</v>
      </c>
      <c r="C50" s="113">
        <v>34656</v>
      </c>
    </row>
    <row r="51" spans="1:8" x14ac:dyDescent="0.3">
      <c r="A51" s="52" t="s">
        <v>85</v>
      </c>
      <c r="B51" s="114">
        <v>492197</v>
      </c>
      <c r="C51" s="114">
        <v>491494</v>
      </c>
    </row>
    <row r="52" spans="1:8" x14ac:dyDescent="0.3">
      <c r="A52" s="52" t="s">
        <v>86</v>
      </c>
      <c r="B52" s="114">
        <f>B49+B50+B51</f>
        <v>1734040</v>
      </c>
      <c r="C52" s="114">
        <f>C49+C50+C51</f>
        <v>575094</v>
      </c>
      <c r="E52" s="56"/>
      <c r="F52" s="56"/>
      <c r="G52" s="56"/>
      <c r="H52" s="57"/>
    </row>
    <row r="53" spans="1:8" x14ac:dyDescent="0.3">
      <c r="A53" s="52"/>
      <c r="B53" s="114"/>
      <c r="C53" s="114"/>
      <c r="E53" s="56"/>
      <c r="F53" s="56"/>
      <c r="G53" s="56"/>
      <c r="H53" s="57"/>
    </row>
    <row r="54" spans="1:8" x14ac:dyDescent="0.25">
      <c r="A54" s="69"/>
      <c r="B54" s="69"/>
      <c r="C54" s="69"/>
    </row>
    <row r="55" spans="1:8" x14ac:dyDescent="0.25">
      <c r="A55" s="69" t="s">
        <v>100</v>
      </c>
      <c r="B55" s="69"/>
      <c r="C55" s="70" t="s">
        <v>101</v>
      </c>
      <c r="D55" s="40"/>
    </row>
    <row r="56" spans="1:8" x14ac:dyDescent="0.25">
      <c r="A56" s="69"/>
      <c r="B56" s="69"/>
      <c r="C56" s="70"/>
      <c r="D56" s="40"/>
    </row>
    <row r="57" spans="1:8" x14ac:dyDescent="0.25">
      <c r="A57" s="69"/>
      <c r="B57" s="69"/>
      <c r="C57" s="70"/>
    </row>
    <row r="58" spans="1:8" x14ac:dyDescent="0.25">
      <c r="A58" s="69" t="s">
        <v>89</v>
      </c>
      <c r="B58" s="69"/>
      <c r="C58" s="70" t="s">
        <v>90</v>
      </c>
    </row>
  </sheetData>
  <mergeCells count="2">
    <mergeCell ref="A2:D2"/>
    <mergeCell ref="A3:D3"/>
  </mergeCells>
  <pageMargins left="0.7" right="0.7" top="0.75" bottom="0.75" header="0.3" footer="0.3"/>
  <pageSetup paperSize="9" scale="8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G13" sqref="G13"/>
    </sheetView>
  </sheetViews>
  <sheetFormatPr defaultRowHeight="14.4" x14ac:dyDescent="0.3"/>
  <cols>
    <col min="1" max="1" width="25" customWidth="1"/>
    <col min="2" max="2" width="17.44140625" customWidth="1"/>
    <col min="3" max="3" width="18.5546875" customWidth="1"/>
    <col min="4" max="4" width="14.5546875" style="59" customWidth="1"/>
  </cols>
  <sheetData>
    <row r="1" spans="1:4" x14ac:dyDescent="0.3">
      <c r="A1" t="s">
        <v>91</v>
      </c>
    </row>
    <row r="2" spans="1:4" ht="15.6" x14ac:dyDescent="0.3">
      <c r="A2" s="119" t="s">
        <v>87</v>
      </c>
      <c r="B2" s="119"/>
      <c r="C2" s="119"/>
      <c r="D2" s="119"/>
    </row>
    <row r="3" spans="1:4" ht="15.6" x14ac:dyDescent="0.3">
      <c r="A3" s="119" t="s">
        <v>106</v>
      </c>
      <c r="B3" s="119"/>
      <c r="C3" s="119"/>
      <c r="D3" s="119"/>
    </row>
    <row r="4" spans="1:4" ht="15.6" x14ac:dyDescent="0.3">
      <c r="A4" s="58"/>
    </row>
    <row r="5" spans="1:4" ht="15.6" x14ac:dyDescent="0.3">
      <c r="A5" s="60"/>
      <c r="D5" s="76" t="s">
        <v>94</v>
      </c>
    </row>
    <row r="6" spans="1:4" ht="52.8" x14ac:dyDescent="0.3">
      <c r="A6" s="61"/>
      <c r="B6" s="62" t="s">
        <v>20</v>
      </c>
      <c r="C6" s="62" t="s">
        <v>21</v>
      </c>
      <c r="D6" s="62" t="s">
        <v>22</v>
      </c>
    </row>
    <row r="7" spans="1:4" s="67" customFormat="1" ht="26.4" x14ac:dyDescent="0.3">
      <c r="A7" s="63" t="s">
        <v>109</v>
      </c>
      <c r="B7" s="64">
        <v>500006</v>
      </c>
      <c r="C7" s="64">
        <v>981728</v>
      </c>
      <c r="D7" s="64">
        <f>SUM(B7:C7)</f>
        <v>1481734</v>
      </c>
    </row>
    <row r="8" spans="1:4" x14ac:dyDescent="0.3">
      <c r="A8" s="65" t="s">
        <v>110</v>
      </c>
      <c r="B8" s="66">
        <v>0</v>
      </c>
      <c r="C8" s="66">
        <v>766860</v>
      </c>
      <c r="D8" s="64">
        <f t="shared" ref="D8:D13" si="0">SUM(B8:C8)</f>
        <v>766860</v>
      </c>
    </row>
    <row r="9" spans="1:4" ht="26.4" x14ac:dyDescent="0.3">
      <c r="A9" s="65" t="s">
        <v>111</v>
      </c>
      <c r="B9" s="66">
        <v>891217</v>
      </c>
      <c r="C9" s="66">
        <v>0</v>
      </c>
      <c r="D9" s="64">
        <f t="shared" si="0"/>
        <v>891217</v>
      </c>
    </row>
    <row r="10" spans="1:4" ht="26.4" x14ac:dyDescent="0.3">
      <c r="A10" s="63" t="s">
        <v>112</v>
      </c>
      <c r="B10" s="64">
        <v>1391223</v>
      </c>
      <c r="C10" s="64">
        <v>1748588</v>
      </c>
      <c r="D10" s="64">
        <f t="shared" si="0"/>
        <v>3139811</v>
      </c>
    </row>
    <row r="11" spans="1:4" x14ac:dyDescent="0.3">
      <c r="A11" s="65" t="s">
        <v>110</v>
      </c>
      <c r="B11" s="66">
        <v>0</v>
      </c>
      <c r="C11" s="66">
        <v>171902</v>
      </c>
      <c r="D11" s="64">
        <f t="shared" si="0"/>
        <v>171902</v>
      </c>
    </row>
    <row r="12" spans="1:4" x14ac:dyDescent="0.3">
      <c r="A12" s="65" t="s">
        <v>88</v>
      </c>
      <c r="B12" s="66"/>
      <c r="C12" s="66">
        <v>-766860</v>
      </c>
      <c r="D12" s="64">
        <f t="shared" si="0"/>
        <v>-766860</v>
      </c>
    </row>
    <row r="13" spans="1:4" ht="26.4" x14ac:dyDescent="0.3">
      <c r="A13" s="63" t="s">
        <v>113</v>
      </c>
      <c r="B13" s="64">
        <v>1391223</v>
      </c>
      <c r="C13" s="64">
        <f>SUM(C10:C12)</f>
        <v>1153630</v>
      </c>
      <c r="D13" s="64">
        <f t="shared" si="0"/>
        <v>2544853</v>
      </c>
    </row>
    <row r="14" spans="1:4" x14ac:dyDescent="0.3">
      <c r="C14" s="68"/>
    </row>
    <row r="15" spans="1:4" x14ac:dyDescent="0.3">
      <c r="A15" s="69"/>
      <c r="B15" s="69"/>
      <c r="C15" s="70"/>
    </row>
    <row r="16" spans="1:4" x14ac:dyDescent="0.3">
      <c r="A16" s="69" t="s">
        <v>100</v>
      </c>
      <c r="B16" s="69"/>
      <c r="D16" s="70" t="s">
        <v>101</v>
      </c>
    </row>
    <row r="17" spans="1:4" x14ac:dyDescent="0.3">
      <c r="A17" s="69"/>
      <c r="B17" s="69"/>
      <c r="D17" s="70"/>
    </row>
    <row r="18" spans="1:4" x14ac:dyDescent="0.3">
      <c r="A18" s="69"/>
      <c r="B18" s="69"/>
      <c r="D18" s="70"/>
    </row>
    <row r="19" spans="1:4" x14ac:dyDescent="0.3">
      <c r="A19" s="69" t="s">
        <v>89</v>
      </c>
      <c r="B19" s="69"/>
      <c r="D19" s="70" t="s">
        <v>90</v>
      </c>
    </row>
  </sheetData>
  <mergeCells count="2">
    <mergeCell ref="A2:D2"/>
    <mergeCell ref="A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2023-05-10T11:13:27Z</dcterms:modified>
</cp:coreProperties>
</file>