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 activeTab="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" l="1"/>
  <c r="C6" i="3"/>
  <c r="A2" i="3" l="1"/>
  <c r="A4" i="3"/>
  <c r="D15" i="4"/>
  <c r="C14" i="4" l="1"/>
  <c r="C16" i="4" s="1"/>
  <c r="D16" i="4" s="1"/>
  <c r="D13" i="4"/>
  <c r="D12" i="4"/>
  <c r="D11" i="4"/>
  <c r="D10" i="4"/>
  <c r="D9" i="4"/>
  <c r="D8" i="4"/>
  <c r="D7" i="4"/>
  <c r="C53" i="3"/>
  <c r="B53" i="3"/>
  <c r="A53" i="3"/>
  <c r="C52" i="3"/>
  <c r="B52" i="3"/>
  <c r="A52" i="3"/>
  <c r="C51" i="3"/>
  <c r="B51" i="3"/>
  <c r="A51" i="3"/>
  <c r="C50" i="3"/>
  <c r="B50" i="3"/>
  <c r="A50" i="3"/>
  <c r="C49" i="3"/>
  <c r="B49" i="3"/>
  <c r="A49" i="3"/>
  <c r="C48" i="3"/>
  <c r="B48" i="3"/>
  <c r="A48" i="3"/>
  <c r="C47" i="3"/>
  <c r="B47" i="3"/>
  <c r="A47" i="3"/>
  <c r="C46" i="3"/>
  <c r="B46" i="3"/>
  <c r="A46" i="3"/>
  <c r="C45" i="3"/>
  <c r="B45" i="3"/>
  <c r="A45" i="3"/>
  <c r="C44" i="3"/>
  <c r="B44" i="3"/>
  <c r="A44" i="3"/>
  <c r="C43" i="3"/>
  <c r="B43" i="3"/>
  <c r="A43" i="3"/>
  <c r="C42" i="3"/>
  <c r="B42" i="3"/>
  <c r="A42" i="3"/>
  <c r="C41" i="3"/>
  <c r="B41" i="3"/>
  <c r="A41" i="3"/>
  <c r="C40" i="3"/>
  <c r="B40" i="3"/>
  <c r="A40" i="3"/>
  <c r="C39" i="3"/>
  <c r="B39" i="3"/>
  <c r="A39" i="3"/>
  <c r="C38" i="3"/>
  <c r="B38" i="3"/>
  <c r="A38" i="3"/>
  <c r="C37" i="3"/>
  <c r="B37" i="3"/>
  <c r="A37" i="3"/>
  <c r="C36" i="3"/>
  <c r="B36" i="3"/>
  <c r="A36" i="3"/>
  <c r="C35" i="3"/>
  <c r="B35" i="3"/>
  <c r="A35" i="3"/>
  <c r="C34" i="3"/>
  <c r="B34" i="3"/>
  <c r="A34" i="3"/>
  <c r="C33" i="3"/>
  <c r="B33" i="3"/>
  <c r="A33" i="3"/>
  <c r="C32" i="3"/>
  <c r="B32" i="3"/>
  <c r="A32" i="3"/>
  <c r="C31" i="3"/>
  <c r="B31" i="3"/>
  <c r="A31" i="3"/>
  <c r="C30" i="3"/>
  <c r="B30" i="3"/>
  <c r="A30" i="3"/>
  <c r="C29" i="3"/>
  <c r="B29" i="3"/>
  <c r="A29" i="3"/>
  <c r="C28" i="3"/>
  <c r="B28" i="3"/>
  <c r="A28" i="3"/>
  <c r="C27" i="3"/>
  <c r="B27" i="3"/>
  <c r="A27" i="3"/>
  <c r="C26" i="3"/>
  <c r="B26" i="3"/>
  <c r="A26" i="3"/>
  <c r="C25" i="3"/>
  <c r="B25" i="3"/>
  <c r="A25" i="3"/>
  <c r="C24" i="3"/>
  <c r="B24" i="3"/>
  <c r="A24" i="3"/>
  <c r="C23" i="3"/>
  <c r="B23" i="3"/>
  <c r="A23" i="3"/>
  <c r="C22" i="3"/>
  <c r="B22" i="3"/>
  <c r="A22" i="3"/>
  <c r="C21" i="3"/>
  <c r="B21" i="3"/>
  <c r="A21" i="3"/>
  <c r="C20" i="3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C14" i="3"/>
  <c r="B14" i="3"/>
  <c r="A14" i="3"/>
  <c r="C13" i="3"/>
  <c r="B13" i="3"/>
  <c r="A13" i="3"/>
  <c r="C12" i="3"/>
  <c r="B12" i="3"/>
  <c r="A12" i="3"/>
  <c r="C11" i="3"/>
  <c r="B11" i="3"/>
  <c r="A11" i="3"/>
  <c r="C10" i="3"/>
  <c r="B10" i="3"/>
  <c r="A10" i="3"/>
  <c r="C9" i="3"/>
  <c r="B9" i="3"/>
  <c r="A9" i="3"/>
  <c r="C8" i="3"/>
  <c r="B8" i="3"/>
  <c r="A8" i="3"/>
  <c r="C7" i="3"/>
  <c r="B7" i="3"/>
  <c r="A7" i="3"/>
  <c r="A6" i="3"/>
  <c r="A5" i="3"/>
  <c r="D11" i="2"/>
  <c r="D14" i="2" s="1"/>
  <c r="D16" i="2" s="1"/>
  <c r="D25" i="2" s="1"/>
  <c r="D26" i="2" s="1"/>
  <c r="C11" i="2"/>
  <c r="C14" i="2" s="1"/>
  <c r="C16" i="2" s="1"/>
  <c r="C25" i="2" s="1"/>
  <c r="C26" i="2" s="1"/>
  <c r="C32" i="1"/>
  <c r="C31" i="1"/>
  <c r="C25" i="1"/>
  <c r="B19" i="1"/>
  <c r="B20" i="1" s="1"/>
  <c r="B21" i="1" s="1"/>
  <c r="B22" i="1" s="1"/>
  <c r="B24" i="1" s="1"/>
  <c r="B28" i="1" s="1"/>
  <c r="C16" i="1"/>
  <c r="B9" i="1"/>
  <c r="B10" i="1" s="1"/>
  <c r="B11" i="1" s="1"/>
  <c r="B12" i="1" s="1"/>
  <c r="B14" i="1" s="1"/>
  <c r="D14" i="4" l="1"/>
</calcChain>
</file>

<file path=xl/sharedStrings.xml><?xml version="1.0" encoding="utf-8"?>
<sst xmlns="http://schemas.openxmlformats.org/spreadsheetml/2006/main" count="100" uniqueCount="76">
  <si>
    <t xml:space="preserve">ОТЧЕТ О ФИНАНСОВОМ ПОЛОЖЕНИИ </t>
  </si>
  <si>
    <t>по состоянию на 31 марта 2024 года</t>
  </si>
  <si>
    <t>Примечание</t>
  </si>
  <si>
    <t>31 марта 2024 года</t>
  </si>
  <si>
    <t>31 декабря 2023 года</t>
  </si>
  <si>
    <t>АКТИВЫ</t>
  </si>
  <si>
    <t>Денежные средства</t>
  </si>
  <si>
    <t>Денежные средства, ограниченные в использовании</t>
  </si>
  <si>
    <t>Вклады размещенные</t>
  </si>
  <si>
    <t>Займы выданные</t>
  </si>
  <si>
    <t>Прочая дебиторская задолженность</t>
  </si>
  <si>
    <t>Прочие текущие активы</t>
  </si>
  <si>
    <t>Переплата по подоходному налогу</t>
  </si>
  <si>
    <t>Основные средства и нематериальные активы</t>
  </si>
  <si>
    <t>Отложенные налоговые активы</t>
  </si>
  <si>
    <t>Итого активы</t>
  </si>
  <si>
    <t>ОБЯЗАТЕЛЬСТВА</t>
  </si>
  <si>
    <t>Задолженность по выпущенным облигациям</t>
  </si>
  <si>
    <t>Займы полученные</t>
  </si>
  <si>
    <t>Краткосрочная  кредиторская  задолженность</t>
  </si>
  <si>
    <t>Оценочные обязательства</t>
  </si>
  <si>
    <t>Отложенные налоговые обязательства</t>
  </si>
  <si>
    <t>-</t>
  </si>
  <si>
    <t>Прочие текущие обязательства</t>
  </si>
  <si>
    <t>Итого обязательства</t>
  </si>
  <si>
    <t>КАПИТАЛ</t>
  </si>
  <si>
    <t>Уставный капитал</t>
  </si>
  <si>
    <t>Нераспределенная прибыль прошлых лет</t>
  </si>
  <si>
    <t>Нераспределенная прибыль отчетного периода</t>
  </si>
  <si>
    <t>Итого капитал</t>
  </si>
  <si>
    <t>Всего капитал и обязательства</t>
  </si>
  <si>
    <t>Управляющий директор по финансам и стратегии</t>
  </si>
  <si>
    <t>Молдахметова Г.К</t>
  </si>
  <si>
    <t>Исполняющий обязанности Главного  бухгалтера</t>
  </si>
  <si>
    <t>Рахимова М.Г</t>
  </si>
  <si>
    <t>ТОО МФО "R-FINANCE"</t>
  </si>
  <si>
    <t>ОТЧЕТ О ПРИБЫЛИ ИЛИ УБЫТКЕ И ПРОЧЕМ СОВОКУПНОМ ДОХОДЕ</t>
  </si>
  <si>
    <t>за период, закончившийся 31 марта 2024 года</t>
  </si>
  <si>
    <t>( в тыс.тенге)</t>
  </si>
  <si>
    <t>За 3 месяца,</t>
  </si>
  <si>
    <t>закончившихся</t>
  </si>
  <si>
    <t>31.03.2024 года</t>
  </si>
  <si>
    <t>31.03.2023 года</t>
  </si>
  <si>
    <t>Процентные доходы</t>
  </si>
  <si>
    <t>Расходы по реализации услуг</t>
  </si>
  <si>
    <t>Процентные расходы</t>
  </si>
  <si>
    <t>Итого операцонная прибыль</t>
  </si>
  <si>
    <t>Административные расходы</t>
  </si>
  <si>
    <t>Прочие доходы/(расходы)</t>
  </si>
  <si>
    <t>Прибыль (убыток) до налогообложения</t>
  </si>
  <si>
    <t>Расходы по подоходному налогу</t>
  </si>
  <si>
    <t xml:space="preserve">Прибыль (убыток) после налогообложения </t>
  </si>
  <si>
    <t>Прочий совокупный доход</t>
  </si>
  <si>
    <t>Прочий совокупный доход, подлежащий реклассификации в составе прибыли или убытка в последующих периодах:</t>
  </si>
  <si>
    <t>Нереализованные доходы/(расходы) по операциям с инвестиционными ценными бумагами, имеющимися в наличии для продажи</t>
  </si>
  <si>
    <t>Реализованные доходы/(расходы) по операциям с инвестиционными ценными бумагами, имеющимися в наличии для продажи, переклассифицированные в отчет о прибылях и убытках</t>
  </si>
  <si>
    <t>Чистый прочий совокупный доход/(убыток), подлежащий реклассификации в  состав прибыли или убытка в последующих периодах</t>
  </si>
  <si>
    <t>Прочий совокупный доход, не подлежащий реклассификации в составе прибыли или убытка в последующих периодах:</t>
  </si>
  <si>
    <t>Переоценка основных средств</t>
  </si>
  <si>
    <t>Чистый прочий совокупный доход/(убыток), не подлежащий реклассификации в  состав прибыли или убытка в последующих периодах</t>
  </si>
  <si>
    <t>Прочий совокупный доход/(убыток) за год</t>
  </si>
  <si>
    <t>Итого совокупная прибыль/(убыток) за год</t>
  </si>
  <si>
    <t>Управляющий директор по финансам и рискам</t>
  </si>
  <si>
    <t>Молдахметова Г.К.</t>
  </si>
  <si>
    <t>ОТЧЕТ ОБ ИЗМЕНЕНИЯХ В КАПИТАЛЕ</t>
  </si>
  <si>
    <t>Нераспределенная прибыль (непокрытый убыток)</t>
  </si>
  <si>
    <t>Сальдо на 31 декабря 2021 года</t>
  </si>
  <si>
    <t>Прибыль (убыток) за год</t>
  </si>
  <si>
    <t>Увеличение уставного капитала</t>
  </si>
  <si>
    <t>Сальдо на 31 декабря 2022 года</t>
  </si>
  <si>
    <t>Выплата дивидендов</t>
  </si>
  <si>
    <t>Сальдо на 31 декабря 2023 года</t>
  </si>
  <si>
    <t xml:space="preserve">Прибыль (убыток) </t>
  </si>
  <si>
    <t>Сальдо на 31 марта 2024 года</t>
  </si>
  <si>
    <t>За 3 месяца, закончившихся 31.03.2024 года</t>
  </si>
  <si>
    <t>За 3 месяца, закончившихся 31.03.2023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</si>
</sst>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??_);_(@_)"/>
    <numFmt numFmtId="165" formatCode="#,##0_);\(#,##0\);\-_);@_)"/>
    <numFmt numFmtId="166" formatCode="_(* #,##0_);_(* \(#,##0\);_(* &quot;-&quot;_);_(@_)"/>
    <numFmt numFmtId="167" formatCode="_-* #,##0\ _₸_-;\-* #,##0\ _₸_-;_-* &quot;-&quot;??\ _₸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 vertical="center" wrapText="1"/>
    </xf>
    <xf numFmtId="49" fontId="5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/>
    <xf numFmtId="0" fontId="3" fillId="0" borderId="2" xfId="0" applyFont="1" applyFill="1" applyBorder="1"/>
    <xf numFmtId="0" fontId="4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165" fontId="5" fillId="0" borderId="4" xfId="0" applyNumberFormat="1" applyFont="1" applyFill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165" fontId="5" fillId="0" borderId="5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65" fontId="4" fillId="0" borderId="2" xfId="0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166" fontId="4" fillId="0" borderId="2" xfId="0" applyNumberFormat="1" applyFont="1" applyFill="1" applyBorder="1" applyAlignment="1">
      <alignment vertical="center"/>
    </xf>
    <xf numFmtId="0" fontId="5" fillId="0" borderId="2" xfId="0" applyFont="1" applyBorder="1"/>
    <xf numFmtId="166" fontId="5" fillId="0" borderId="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66" fontId="5" fillId="0" borderId="0" xfId="0" applyNumberFormat="1" applyFont="1" applyAlignment="1">
      <alignment horizontal="right" wrapText="1"/>
    </xf>
    <xf numFmtId="166" fontId="5" fillId="0" borderId="0" xfId="0" applyNumberFormat="1" applyFont="1" applyAlignment="1">
      <alignment horizontal="right" vertical="center"/>
    </xf>
    <xf numFmtId="164" fontId="5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6" fontId="4" fillId="0" borderId="0" xfId="0" applyNumberFormat="1" applyFont="1" applyAlignment="1">
      <alignment horizontal="right" wrapText="1"/>
    </xf>
    <xf numFmtId="3" fontId="6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166" fontId="4" fillId="0" borderId="0" xfId="0" applyNumberFormat="1" applyFont="1" applyFill="1" applyAlignment="1">
      <alignment horizontal="right" wrapText="1"/>
    </xf>
    <xf numFmtId="3" fontId="6" fillId="0" borderId="0" xfId="0" applyNumberFormat="1" applyFont="1" applyFill="1" applyAlignment="1">
      <alignment vertical="center"/>
    </xf>
    <xf numFmtId="3" fontId="13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6" fontId="5" fillId="0" borderId="0" xfId="0" applyNumberFormat="1" applyFont="1" applyAlignment="1">
      <alignment horizontal="right" vertical="center" wrapText="1"/>
    </xf>
    <xf numFmtId="166" fontId="9" fillId="0" borderId="0" xfId="0" applyNumberFormat="1" applyFont="1" applyAlignment="1">
      <alignment vertical="center" wrapText="1"/>
    </xf>
    <xf numFmtId="0" fontId="3" fillId="0" borderId="0" xfId="0" applyFont="1" applyAlignment="1">
      <alignment horizontal="right" wrapText="1"/>
    </xf>
    <xf numFmtId="3" fontId="9" fillId="0" borderId="0" xfId="0" applyNumberFormat="1" applyFont="1" applyAlignment="1">
      <alignment vertical="center"/>
    </xf>
    <xf numFmtId="167" fontId="3" fillId="0" borderId="0" xfId="0" applyNumberFormat="1" applyFont="1" applyAlignment="1">
      <alignment horizontal="right" wrapText="1"/>
    </xf>
    <xf numFmtId="166" fontId="3" fillId="0" borderId="0" xfId="0" applyNumberFormat="1" applyFont="1" applyAlignment="1">
      <alignment horizontal="right" wrapText="1"/>
    </xf>
    <xf numFmtId="166" fontId="2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7" fontId="4" fillId="0" borderId="0" xfId="0" applyNumberFormat="1" applyFont="1" applyAlignment="1">
      <alignment horizontal="center" vertical="center"/>
    </xf>
    <xf numFmtId="166" fontId="4" fillId="0" borderId="0" xfId="0" applyNumberFormat="1" applyFont="1" applyFill="1" applyAlignment="1">
      <alignment horizontal="right" vertical="center"/>
    </xf>
    <xf numFmtId="16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0" fontId="14" fillId="0" borderId="0" xfId="0" applyFont="1" applyFill="1" applyAlignment="1">
      <alignment vertical="center" wrapText="1"/>
    </xf>
    <xf numFmtId="166" fontId="15" fillId="0" borderId="0" xfId="0" applyNumberFormat="1" applyFont="1" applyAlignment="1">
      <alignment horizontal="right" wrapText="1"/>
    </xf>
    <xf numFmtId="166" fontId="1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3" fontId="9" fillId="0" borderId="0" xfId="0" applyNumberFormat="1" applyFont="1" applyFill="1" applyAlignment="1">
      <alignment vertical="center" wrapText="1"/>
    </xf>
    <xf numFmtId="0" fontId="17" fillId="0" borderId="0" xfId="1" applyNumberFormat="1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left" vertical="center"/>
    </xf>
    <xf numFmtId="0" fontId="1" fillId="0" borderId="0" xfId="0" applyFont="1"/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6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4" fillId="0" borderId="0" xfId="0" applyFont="1"/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</cellXfs>
  <cellStyles count="2">
    <cellStyle name="Обычный" xfId="0" builtinId="0"/>
    <cellStyle name="Обычный_ОДД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rahimova\Desktop\&#1040;&#1041;%20&#1082;&#1086;&#1084;&#1087;%20&#1086;&#1090;&#1095;&#1077;&#1090;&#1099;\&#1076;&#1083;&#1103;%20&#1087;&#1077;&#1088;&#1077;&#1085;&#1086;&#1089;&#1072;\&#1052;&#1086;&#1080;%20&#1076;&#1086;&#1082;&#1091;&#1084;&#1077;&#1085;&#1090;&#1099;\&#1040;&#1042;&#1058;&#1054;&#1051;&#1054;&#1052;&#1041;&#1040;&#1056;&#1044;\KASE\&#1054;&#1058;&#1063;&#1045;&#1058;&#1067;\2024\&#1044;&#1044;&#1057;%201&#1082;&#1074;&#1072;&#1088;&#1090;&#1072;&#1083;%20202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"/>
    </sheetNames>
    <sheetDataSet>
      <sheetData sheetId="0" refreshError="1">
        <row r="1">
          <cell r="A1" t="str">
            <v>ОТЧЕТ О ДВИЖЕНИИ ДЕНЕЖНЫХ СРЕДСТВ (прямой метод)</v>
          </cell>
        </row>
        <row r="2">
          <cell r="A2" t="str">
            <v>в тысячах тенге</v>
          </cell>
        </row>
        <row r="3">
          <cell r="A3" t="str">
            <v>I. Движение денежных средств от операционной деятельности</v>
          </cell>
        </row>
        <row r="4">
          <cell r="A4" t="str">
            <v>1.Поступление денежных средств, всего, в том числе:</v>
          </cell>
          <cell r="B4">
            <v>9800014</v>
          </cell>
          <cell r="C4">
            <v>3967463</v>
          </cell>
        </row>
        <row r="5">
          <cell r="A5" t="str">
            <v xml:space="preserve">    погашение основного долга по выданным займам</v>
          </cell>
          <cell r="B5">
            <v>7158114</v>
          </cell>
          <cell r="C5">
            <v>3090284</v>
          </cell>
        </row>
        <row r="6">
          <cell r="A6" t="str">
            <v xml:space="preserve">    вознаграждения по выданным займам</v>
          </cell>
          <cell r="B6">
            <v>1940257</v>
          </cell>
          <cell r="C6">
            <v>821833</v>
          </cell>
        </row>
        <row r="7">
          <cell r="A7" t="str">
            <v xml:space="preserve">    пени (неустойки) по выданным займам </v>
          </cell>
          <cell r="B7">
            <v>60062</v>
          </cell>
          <cell r="C7">
            <v>32530</v>
          </cell>
        </row>
        <row r="8">
          <cell r="A8" t="str">
            <v xml:space="preserve">    возмещение госпошлины</v>
          </cell>
          <cell r="B8">
            <v>9145</v>
          </cell>
          <cell r="C8">
            <v>7952</v>
          </cell>
        </row>
        <row r="9">
          <cell r="A9" t="str">
            <v xml:space="preserve">    авансы полученные по выданным займам </v>
          </cell>
          <cell r="B9">
            <v>19110</v>
          </cell>
          <cell r="C9">
            <v>351</v>
          </cell>
        </row>
        <row r="10">
          <cell r="A10" t="str">
            <v xml:space="preserve">    возврат прочих займов</v>
          </cell>
          <cell r="B10">
            <v>450000</v>
          </cell>
          <cell r="C10">
            <v>0</v>
          </cell>
        </row>
        <row r="11">
          <cell r="A11" t="str">
            <v xml:space="preserve">    поступление по договорам уступки прав требования</v>
          </cell>
          <cell r="B11">
            <v>761</v>
          </cell>
          <cell r="C11">
            <v>996</v>
          </cell>
        </row>
        <row r="12">
          <cell r="A12" t="str">
            <v xml:space="preserve">    вознаграждение по депозиту</v>
          </cell>
          <cell r="B12">
            <v>146948</v>
          </cell>
          <cell r="C12">
            <v>13497</v>
          </cell>
        </row>
        <row r="13">
          <cell r="A13" t="str">
            <v xml:space="preserve">    возврат займа от сотрудников</v>
          </cell>
          <cell r="B13">
            <v>10</v>
          </cell>
          <cell r="C13">
            <v>20</v>
          </cell>
        </row>
        <row r="14">
          <cell r="A14" t="str">
            <v xml:space="preserve">    вознаграждения от прочих займов</v>
          </cell>
          <cell r="B14">
            <v>15607</v>
          </cell>
          <cell r="C14">
            <v>0</v>
          </cell>
        </row>
        <row r="15">
          <cell r="A15" t="str">
            <v xml:space="preserve">    поступления от прочих займов</v>
          </cell>
          <cell r="B15" t="str">
            <v>-</v>
          </cell>
          <cell r="C15">
            <v>0</v>
          </cell>
        </row>
        <row r="16">
          <cell r="A16" t="str">
            <v xml:space="preserve">    прочие поступления</v>
          </cell>
          <cell r="B16" t="str">
            <v>-</v>
          </cell>
          <cell r="C16">
            <v>0</v>
          </cell>
        </row>
        <row r="17">
          <cell r="A17" t="str">
            <v>2.Выбытие денежных средств, всего, в том числе:</v>
          </cell>
          <cell r="B17">
            <v>-12247167</v>
          </cell>
          <cell r="C17">
            <v>-4446022</v>
          </cell>
        </row>
        <row r="18">
          <cell r="A18" t="str">
            <v xml:space="preserve">    займы, выданные третьим лицам</v>
          </cell>
          <cell r="B18">
            <v>-11344656</v>
          </cell>
          <cell r="C18">
            <v>-3961135</v>
          </cell>
        </row>
        <row r="19">
          <cell r="A19" t="str">
            <v xml:space="preserve">    выплаты по договорам уступки прав требования</v>
          </cell>
          <cell r="B19">
            <v>-945</v>
          </cell>
          <cell r="C19">
            <v>-300</v>
          </cell>
        </row>
        <row r="20">
          <cell r="A20" t="str">
            <v xml:space="preserve">    платежи поставщикам за товары и услуги</v>
          </cell>
          <cell r="B20">
            <v>-271344</v>
          </cell>
          <cell r="C20">
            <v>-136790</v>
          </cell>
        </row>
        <row r="21">
          <cell r="A21" t="str">
            <v xml:space="preserve">    выплаты по заработной плате</v>
          </cell>
          <cell r="B21">
            <v>-220342</v>
          </cell>
          <cell r="C21">
            <v>-93087</v>
          </cell>
        </row>
        <row r="22">
          <cell r="A22" t="str">
            <v xml:space="preserve">    выплата вознаграждений по займам</v>
          </cell>
          <cell r="B22">
            <v>-223856</v>
          </cell>
          <cell r="C22">
            <v>-114443</v>
          </cell>
        </row>
        <row r="23">
          <cell r="A23" t="str">
            <v xml:space="preserve">    корпоративный подоходный налог</v>
          </cell>
          <cell r="B23">
            <v>-65353</v>
          </cell>
          <cell r="C23">
            <v>-50000</v>
          </cell>
        </row>
        <row r="24">
          <cell r="A24" t="str">
            <v xml:space="preserve">    налоги и прочие платежи в бюджет</v>
          </cell>
          <cell r="B24">
            <v>-100514</v>
          </cell>
          <cell r="C24">
            <v>-80614</v>
          </cell>
        </row>
        <row r="25">
          <cell r="A25" t="str">
            <v xml:space="preserve">    займы, выданные сотрудникам</v>
          </cell>
          <cell r="B25" t="str">
            <v>-</v>
          </cell>
          <cell r="C25">
            <v>-4100</v>
          </cell>
        </row>
        <row r="26">
          <cell r="A26" t="str">
            <v xml:space="preserve">    прочие выплаты</v>
          </cell>
          <cell r="B26">
            <v>-20157</v>
          </cell>
          <cell r="C26">
            <v>-5553</v>
          </cell>
        </row>
        <row r="27">
          <cell r="A27" t="str">
            <v>2.Чистая сумма денежных средств от операционной деятельности</v>
          </cell>
          <cell r="B27">
            <v>-2447153</v>
          </cell>
          <cell r="C27">
            <v>-478559</v>
          </cell>
        </row>
        <row r="28">
          <cell r="A28" t="str">
            <v>II. Движение денежных средств от инвестиционной деятельности</v>
          </cell>
          <cell r="B28">
            <v>0</v>
          </cell>
          <cell r="C28">
            <v>0</v>
          </cell>
        </row>
        <row r="29">
          <cell r="A29" t="str">
            <v>1.Поступление денежных средств, всего</v>
          </cell>
          <cell r="B29">
            <v>3680000</v>
          </cell>
          <cell r="C29">
            <v>10308000</v>
          </cell>
        </row>
        <row r="30">
          <cell r="A30" t="str">
            <v>реализация основных средств</v>
          </cell>
          <cell r="B30" t="str">
            <v>-</v>
          </cell>
          <cell r="C30">
            <v>0</v>
          </cell>
        </row>
        <row r="31">
          <cell r="A31" t="str">
            <v>частичное изъятие с депозита</v>
          </cell>
          <cell r="B31">
            <v>3680000</v>
          </cell>
          <cell r="C31">
            <v>10308000</v>
          </cell>
        </row>
        <row r="32">
          <cell r="A32" t="str">
            <v>2.Выбытие денежных средств, всего</v>
          </cell>
          <cell r="B32">
            <v>-3618760</v>
          </cell>
          <cell r="C32">
            <v>-10116130</v>
          </cell>
        </row>
        <row r="33">
          <cell r="A33" t="str">
            <v xml:space="preserve">приобретение основных средств </v>
          </cell>
          <cell r="B33">
            <v>-28760</v>
          </cell>
          <cell r="C33">
            <v>-13130</v>
          </cell>
        </row>
        <row r="34">
          <cell r="A34" t="str">
            <v>размещение на депозит</v>
          </cell>
          <cell r="B34">
            <v>-3590000</v>
          </cell>
          <cell r="C34">
            <v>-10103000</v>
          </cell>
        </row>
        <row r="35">
          <cell r="A35" t="str">
            <v xml:space="preserve">3.Чистая сумма денежных средств от инвестиционной деятельности </v>
          </cell>
          <cell r="B35">
            <v>61240</v>
          </cell>
          <cell r="C35">
            <v>191870</v>
          </cell>
        </row>
        <row r="36">
          <cell r="A36" t="str">
            <v>III. Движение денежных средств от финансовой деятельности</v>
          </cell>
          <cell r="B36">
            <v>0</v>
          </cell>
          <cell r="C36">
            <v>0</v>
          </cell>
        </row>
        <row r="37">
          <cell r="A37" t="str">
            <v>1.Поступление денежных средств, всего</v>
          </cell>
          <cell r="B37">
            <v>9455334</v>
          </cell>
          <cell r="C37">
            <v>3942286</v>
          </cell>
        </row>
        <row r="38">
          <cell r="A38" t="str">
            <v>взнос в уставный капитал</v>
          </cell>
          <cell r="B38" t="str">
            <v>-</v>
          </cell>
          <cell r="C38">
            <v>0</v>
          </cell>
        </row>
        <row r="39">
          <cell r="A39" t="str">
            <v>получение займов</v>
          </cell>
          <cell r="B39">
            <v>3500000</v>
          </cell>
          <cell r="C39">
            <v>2323000</v>
          </cell>
        </row>
        <row r="40">
          <cell r="A40" t="str">
            <v>размещение выпущенных облигаций</v>
          </cell>
          <cell r="B40">
            <v>5955334</v>
          </cell>
          <cell r="C40">
            <v>1619286</v>
          </cell>
        </row>
        <row r="41">
          <cell r="A41" t="str">
            <v>прочее поступление</v>
          </cell>
          <cell r="B41" t="str">
            <v>-</v>
          </cell>
          <cell r="C41">
            <v>0</v>
          </cell>
        </row>
        <row r="42">
          <cell r="A42" t="str">
            <v>2.Выбытие денежных средств, всего</v>
          </cell>
          <cell r="B42">
            <v>-7115775</v>
          </cell>
          <cell r="C42">
            <v>-2402706</v>
          </cell>
        </row>
        <row r="43">
          <cell r="A43" t="str">
            <v xml:space="preserve">погашение займов </v>
          </cell>
          <cell r="B43">
            <v>-4342187</v>
          </cell>
          <cell r="C43">
            <v>-1299968</v>
          </cell>
        </row>
        <row r="44">
          <cell r="A44" t="str">
            <v>выкуп размещенных облигаций</v>
          </cell>
          <cell r="B44">
            <v>-2000000</v>
          </cell>
          <cell r="C44">
            <v>-683425</v>
          </cell>
        </row>
        <row r="45">
          <cell r="A45" t="str">
            <v>выплата вознаграждений по облигациям</v>
          </cell>
          <cell r="B45">
            <v>-773588</v>
          </cell>
          <cell r="C45">
            <v>-179313</v>
          </cell>
        </row>
        <row r="46">
          <cell r="A46" t="str">
            <v>выплата дивидендов</v>
          </cell>
          <cell r="B46" t="str">
            <v>-</v>
          </cell>
          <cell r="C46">
            <v>-240000</v>
          </cell>
        </row>
        <row r="47">
          <cell r="A47" t="str">
            <v xml:space="preserve">3.Чистая сумма денежных средств от финансовой деятельности </v>
          </cell>
          <cell r="B47">
            <v>2339559</v>
          </cell>
          <cell r="C47">
            <v>1539580</v>
          </cell>
        </row>
        <row r="48">
          <cell r="A48" t="str">
            <v>Чистое изменение в денежных средствах</v>
          </cell>
          <cell r="B48">
            <v>-46354</v>
          </cell>
          <cell r="C48">
            <v>1252891</v>
          </cell>
        </row>
        <row r="49">
          <cell r="A49" t="str">
            <v>Влияние обменных курсов валют к тенге</v>
          </cell>
          <cell r="B49">
            <v>-135</v>
          </cell>
          <cell r="C49">
            <v>-11048</v>
          </cell>
        </row>
        <row r="50">
          <cell r="A50" t="str">
            <v>Денежные средства на начало отчетного периода</v>
          </cell>
          <cell r="B50">
            <v>5528646</v>
          </cell>
          <cell r="C50">
            <v>492197</v>
          </cell>
        </row>
        <row r="51">
          <cell r="A51" t="str">
            <v>Денежные средства на конец отчетного периода</v>
          </cell>
          <cell r="B51">
            <v>5482157</v>
          </cell>
          <cell r="C51">
            <v>1734040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zoomScale="85" zoomScaleNormal="85" workbookViewId="0">
      <selection activeCell="E13" sqref="E13"/>
    </sheetView>
  </sheetViews>
  <sheetFormatPr defaultRowHeight="12" customHeight="1" x14ac:dyDescent="0.3"/>
  <cols>
    <col min="1" max="1" width="39" customWidth="1"/>
    <col min="2" max="2" width="11.6640625" customWidth="1"/>
    <col min="3" max="4" width="14.33203125" customWidth="1"/>
  </cols>
  <sheetData>
    <row r="1" spans="1:4" ht="12" customHeight="1" x14ac:dyDescent="0.3">
      <c r="A1" s="105" t="s">
        <v>35</v>
      </c>
    </row>
    <row r="2" spans="1:4" ht="12" customHeight="1" x14ac:dyDescent="0.3">
      <c r="A2" s="1" t="s">
        <v>0</v>
      </c>
      <c r="B2" s="2"/>
      <c r="C2" s="3"/>
      <c r="D2" s="4"/>
    </row>
    <row r="3" spans="1:4" ht="12" customHeight="1" x14ac:dyDescent="0.3">
      <c r="A3" s="1" t="s">
        <v>1</v>
      </c>
      <c r="B3" s="2"/>
      <c r="C3" s="3"/>
      <c r="D3" s="4"/>
    </row>
    <row r="4" spans="1:4" ht="12" customHeight="1" x14ac:dyDescent="0.3">
      <c r="A4" s="2"/>
      <c r="B4" s="2"/>
      <c r="C4" s="3"/>
      <c r="D4" s="3" t="s">
        <v>38</v>
      </c>
    </row>
    <row r="5" spans="1:4" ht="12" customHeight="1" x14ac:dyDescent="0.3">
      <c r="A5" s="5"/>
      <c r="B5" s="6" t="s">
        <v>2</v>
      </c>
      <c r="C5" s="7" t="s">
        <v>3</v>
      </c>
      <c r="D5" s="8" t="s">
        <v>4</v>
      </c>
    </row>
    <row r="6" spans="1:4" ht="12.6" customHeight="1" x14ac:dyDescent="0.3">
      <c r="A6" s="9" t="s">
        <v>5</v>
      </c>
      <c r="B6" s="10"/>
      <c r="C6" s="11"/>
      <c r="D6" s="11"/>
    </row>
    <row r="7" spans="1:4" ht="12.6" customHeight="1" x14ac:dyDescent="0.3">
      <c r="A7" s="12" t="s">
        <v>6</v>
      </c>
      <c r="B7" s="13">
        <v>4</v>
      </c>
      <c r="C7" s="14">
        <v>334932</v>
      </c>
      <c r="D7" s="14">
        <v>381421</v>
      </c>
    </row>
    <row r="8" spans="1:4" ht="12.6" customHeight="1" x14ac:dyDescent="0.3">
      <c r="A8" s="12" t="s">
        <v>7</v>
      </c>
      <c r="B8" s="13"/>
      <c r="C8" s="14">
        <v>5147225</v>
      </c>
      <c r="D8" s="14">
        <v>5147225</v>
      </c>
    </row>
    <row r="9" spans="1:4" ht="12.6" customHeight="1" x14ac:dyDescent="0.3">
      <c r="A9" s="12" t="s">
        <v>8</v>
      </c>
      <c r="B9" s="13">
        <f>B7+1</f>
        <v>5</v>
      </c>
      <c r="C9" s="14"/>
      <c r="D9" s="14">
        <v>90000</v>
      </c>
    </row>
    <row r="10" spans="1:4" ht="12.6" customHeight="1" x14ac:dyDescent="0.3">
      <c r="A10" s="12" t="s">
        <v>9</v>
      </c>
      <c r="B10" s="13">
        <f>B9+1</f>
        <v>6</v>
      </c>
      <c r="C10" s="14">
        <v>22068484</v>
      </c>
      <c r="D10" s="14">
        <v>18339135</v>
      </c>
    </row>
    <row r="11" spans="1:4" ht="12.6" customHeight="1" x14ac:dyDescent="0.3">
      <c r="A11" s="12" t="s">
        <v>10</v>
      </c>
      <c r="B11" s="13">
        <f>B10+1</f>
        <v>7</v>
      </c>
      <c r="C11" s="14">
        <v>15795</v>
      </c>
      <c r="D11" s="14">
        <v>12101</v>
      </c>
    </row>
    <row r="12" spans="1:4" ht="12.6" customHeight="1" x14ac:dyDescent="0.3">
      <c r="A12" s="12" t="s">
        <v>11</v>
      </c>
      <c r="B12" s="13">
        <f>B11+1</f>
        <v>8</v>
      </c>
      <c r="C12" s="14">
        <v>56063</v>
      </c>
      <c r="D12" s="14">
        <v>24073</v>
      </c>
    </row>
    <row r="13" spans="1:4" ht="12.6" customHeight="1" x14ac:dyDescent="0.3">
      <c r="A13" s="12" t="s">
        <v>12</v>
      </c>
      <c r="B13" s="13"/>
      <c r="C13" s="14">
        <v>13075</v>
      </c>
      <c r="D13" s="14">
        <v>5899</v>
      </c>
    </row>
    <row r="14" spans="1:4" ht="12.6" customHeight="1" x14ac:dyDescent="0.3">
      <c r="A14" s="15" t="s">
        <v>13</v>
      </c>
      <c r="B14" s="13">
        <f>B12+1</f>
        <v>9</v>
      </c>
      <c r="C14" s="14">
        <v>857398</v>
      </c>
      <c r="D14" s="14">
        <v>841155</v>
      </c>
    </row>
    <row r="15" spans="1:4" ht="12.6" customHeight="1" x14ac:dyDescent="0.3">
      <c r="A15" s="16" t="s">
        <v>14</v>
      </c>
      <c r="B15" s="13">
        <v>10</v>
      </c>
      <c r="C15" s="14">
        <v>8839</v>
      </c>
      <c r="D15" s="14">
        <v>8839</v>
      </c>
    </row>
    <row r="16" spans="1:4" ht="12.6" customHeight="1" x14ac:dyDescent="0.3">
      <c r="A16" s="17" t="s">
        <v>15</v>
      </c>
      <c r="B16" s="18"/>
      <c r="C16" s="19">
        <f>SUM(C7:C15)</f>
        <v>28501811</v>
      </c>
      <c r="D16" s="19">
        <v>24849848</v>
      </c>
    </row>
    <row r="17" spans="1:4" ht="12.6" customHeight="1" x14ac:dyDescent="0.3">
      <c r="A17" s="17"/>
      <c r="B17" s="18"/>
      <c r="C17" s="19"/>
      <c r="D17" s="19"/>
    </row>
    <row r="18" spans="1:4" ht="12.6" customHeight="1" x14ac:dyDescent="0.3">
      <c r="A18" s="17" t="s">
        <v>16</v>
      </c>
      <c r="B18" s="18"/>
      <c r="C18" s="14"/>
      <c r="D18" s="14"/>
    </row>
    <row r="19" spans="1:4" ht="12.6" customHeight="1" x14ac:dyDescent="0.3">
      <c r="A19" s="20" t="s">
        <v>17</v>
      </c>
      <c r="B19" s="13">
        <f>B15+1</f>
        <v>11</v>
      </c>
      <c r="C19" s="14">
        <v>15739267</v>
      </c>
      <c r="D19" s="14">
        <v>11774143</v>
      </c>
    </row>
    <row r="20" spans="1:4" ht="12.6" customHeight="1" x14ac:dyDescent="0.3">
      <c r="A20" s="20" t="s">
        <v>18</v>
      </c>
      <c r="B20" s="13">
        <f>B19+1</f>
        <v>12</v>
      </c>
      <c r="C20" s="14">
        <v>5560927</v>
      </c>
      <c r="D20" s="14">
        <v>6409198</v>
      </c>
    </row>
    <row r="21" spans="1:4" ht="12.6" customHeight="1" x14ac:dyDescent="0.3">
      <c r="A21" s="20" t="s">
        <v>19</v>
      </c>
      <c r="B21" s="13">
        <f>B20+1</f>
        <v>13</v>
      </c>
      <c r="C21" s="14">
        <v>40114</v>
      </c>
      <c r="D21" s="14">
        <v>32273</v>
      </c>
    </row>
    <row r="22" spans="1:4" ht="12.6" customHeight="1" x14ac:dyDescent="0.3">
      <c r="A22" s="20" t="s">
        <v>20</v>
      </c>
      <c r="B22" s="13">
        <f>B21+1</f>
        <v>14</v>
      </c>
      <c r="C22" s="14">
        <v>32891</v>
      </c>
      <c r="D22" s="14">
        <v>24320</v>
      </c>
    </row>
    <row r="23" spans="1:4" ht="12.6" customHeight="1" x14ac:dyDescent="0.3">
      <c r="A23" s="16" t="s">
        <v>21</v>
      </c>
      <c r="B23" s="13"/>
      <c r="C23" s="14" t="s">
        <v>22</v>
      </c>
      <c r="D23" s="14">
        <v>0</v>
      </c>
    </row>
    <row r="24" spans="1:4" ht="12.6" customHeight="1" x14ac:dyDescent="0.3">
      <c r="A24" s="20" t="s">
        <v>23</v>
      </c>
      <c r="B24" s="13">
        <f>B22+1</f>
        <v>15</v>
      </c>
      <c r="C24" s="14">
        <v>141184</v>
      </c>
      <c r="D24" s="14">
        <v>144027</v>
      </c>
    </row>
    <row r="25" spans="1:4" ht="12.6" customHeight="1" x14ac:dyDescent="0.3">
      <c r="A25" s="17" t="s">
        <v>24</v>
      </c>
      <c r="B25" s="13"/>
      <c r="C25" s="19">
        <f>SUM(C19:C24)</f>
        <v>21514383</v>
      </c>
      <c r="D25" s="19">
        <v>18383961</v>
      </c>
    </row>
    <row r="26" spans="1:4" ht="12.6" customHeight="1" x14ac:dyDescent="0.3">
      <c r="A26" s="17"/>
      <c r="B26" s="18"/>
      <c r="C26" s="19"/>
      <c r="D26" s="19"/>
    </row>
    <row r="27" spans="1:4" ht="12.6" customHeight="1" x14ac:dyDescent="0.3">
      <c r="A27" s="17" t="s">
        <v>25</v>
      </c>
      <c r="B27" s="13"/>
      <c r="C27" s="14"/>
      <c r="D27" s="14"/>
    </row>
    <row r="28" spans="1:4" ht="12.6" customHeight="1" x14ac:dyDescent="0.3">
      <c r="A28" s="20" t="s">
        <v>26</v>
      </c>
      <c r="B28" s="13">
        <f>B24+1</f>
        <v>16</v>
      </c>
      <c r="C28" s="14">
        <v>4405061</v>
      </c>
      <c r="D28" s="14">
        <v>4405061</v>
      </c>
    </row>
    <row r="29" spans="1:4" ht="12.6" customHeight="1" x14ac:dyDescent="0.3">
      <c r="A29" s="21" t="s">
        <v>27</v>
      </c>
      <c r="B29" s="13"/>
      <c r="C29" s="14">
        <v>2060826</v>
      </c>
      <c r="D29" s="14">
        <v>1712202</v>
      </c>
    </row>
    <row r="30" spans="1:4" ht="12.6" customHeight="1" x14ac:dyDescent="0.3">
      <c r="A30" s="22" t="s">
        <v>28</v>
      </c>
      <c r="B30" s="13"/>
      <c r="C30" s="14">
        <v>521541</v>
      </c>
      <c r="D30" s="14">
        <v>348624</v>
      </c>
    </row>
    <row r="31" spans="1:4" ht="12.6" customHeight="1" x14ac:dyDescent="0.3">
      <c r="A31" s="17" t="s">
        <v>29</v>
      </c>
      <c r="B31" s="18"/>
      <c r="C31" s="19">
        <f>SUM(C28:C30)</f>
        <v>6987428</v>
      </c>
      <c r="D31" s="19">
        <v>6465887</v>
      </c>
    </row>
    <row r="32" spans="1:4" ht="12.6" customHeight="1" x14ac:dyDescent="0.3">
      <c r="A32" s="17" t="s">
        <v>30</v>
      </c>
      <c r="B32" s="18"/>
      <c r="C32" s="19">
        <f>C25+C31</f>
        <v>28501811</v>
      </c>
      <c r="D32" s="19">
        <v>24849848</v>
      </c>
    </row>
    <row r="33" spans="1:4" ht="12" customHeight="1" x14ac:dyDescent="0.3">
      <c r="A33" s="23"/>
      <c r="B33" s="23"/>
      <c r="C33" s="4"/>
      <c r="D33" s="4"/>
    </row>
    <row r="34" spans="1:4" ht="12" customHeight="1" x14ac:dyDescent="0.3">
      <c r="A34" s="23"/>
      <c r="B34" s="23"/>
      <c r="C34" s="4"/>
      <c r="D34" s="4"/>
    </row>
    <row r="35" spans="1:4" ht="12" customHeight="1" x14ac:dyDescent="0.3">
      <c r="A35" s="24" t="s">
        <v>31</v>
      </c>
      <c r="B35" s="24"/>
      <c r="C35" s="25"/>
      <c r="D35" s="26" t="s">
        <v>32</v>
      </c>
    </row>
    <row r="36" spans="1:4" ht="12" customHeight="1" x14ac:dyDescent="0.3">
      <c r="A36" s="24"/>
      <c r="B36" s="24"/>
      <c r="C36" s="25"/>
      <c r="D36" s="25"/>
    </row>
    <row r="37" spans="1:4" ht="12" customHeight="1" x14ac:dyDescent="0.3">
      <c r="A37" s="24"/>
      <c r="B37" s="24"/>
      <c r="C37" s="25"/>
      <c r="D37" s="25"/>
    </row>
    <row r="38" spans="1:4" ht="12" customHeight="1" x14ac:dyDescent="0.3">
      <c r="A38" s="24" t="s">
        <v>33</v>
      </c>
      <c r="B38" s="24"/>
      <c r="C38" s="25"/>
      <c r="D38" s="25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="85" zoomScaleNormal="85" workbookViewId="0">
      <selection activeCell="C27" sqref="C27:C28"/>
    </sheetView>
  </sheetViews>
  <sheetFormatPr defaultRowHeight="11.4" customHeight="1" x14ac:dyDescent="0.3"/>
  <cols>
    <col min="1" max="1" width="45.33203125" customWidth="1"/>
    <col min="2" max="2" width="7.33203125" customWidth="1"/>
    <col min="3" max="4" width="17.33203125" customWidth="1"/>
  </cols>
  <sheetData>
    <row r="1" spans="1:4" ht="11.4" customHeight="1" x14ac:dyDescent="0.3">
      <c r="A1" s="27" t="s">
        <v>35</v>
      </c>
      <c r="B1" s="27"/>
      <c r="C1" s="27"/>
      <c r="D1" s="27"/>
    </row>
    <row r="2" spans="1:4" ht="11.4" customHeight="1" x14ac:dyDescent="0.3">
      <c r="A2" s="28" t="s">
        <v>36</v>
      </c>
      <c r="B2" s="27"/>
      <c r="C2" s="27"/>
      <c r="D2" s="27"/>
    </row>
    <row r="3" spans="1:4" ht="11.4" customHeight="1" x14ac:dyDescent="0.3">
      <c r="A3" s="28" t="s">
        <v>37</v>
      </c>
      <c r="B3" s="27"/>
      <c r="C3" s="27"/>
      <c r="D3" s="27"/>
    </row>
    <row r="4" spans="1:4" ht="11.4" customHeight="1" x14ac:dyDescent="0.3">
      <c r="A4" s="27"/>
      <c r="B4" s="27"/>
      <c r="C4" s="27"/>
      <c r="D4" s="27" t="s">
        <v>38</v>
      </c>
    </row>
    <row r="5" spans="1:4" ht="11.4" customHeight="1" x14ac:dyDescent="0.3">
      <c r="A5" s="29"/>
      <c r="B5" s="106" t="s">
        <v>2</v>
      </c>
      <c r="C5" s="30" t="s">
        <v>39</v>
      </c>
      <c r="D5" s="30" t="s">
        <v>39</v>
      </c>
    </row>
    <row r="6" spans="1:4" ht="11.4" customHeight="1" x14ac:dyDescent="0.3">
      <c r="A6" s="31"/>
      <c r="B6" s="107"/>
      <c r="C6" s="32" t="s">
        <v>40</v>
      </c>
      <c r="D6" s="32" t="s">
        <v>40</v>
      </c>
    </row>
    <row r="7" spans="1:4" ht="11.4" customHeight="1" x14ac:dyDescent="0.3">
      <c r="A7" s="33"/>
      <c r="B7" s="108"/>
      <c r="C7" s="34" t="s">
        <v>41</v>
      </c>
      <c r="D7" s="34" t="s">
        <v>42</v>
      </c>
    </row>
    <row r="8" spans="1:4" ht="11.4" customHeight="1" x14ac:dyDescent="0.3">
      <c r="A8" s="33" t="s">
        <v>43</v>
      </c>
      <c r="B8" s="35">
        <v>17</v>
      </c>
      <c r="C8" s="36">
        <v>2352724</v>
      </c>
      <c r="D8" s="36">
        <v>878071</v>
      </c>
    </row>
    <row r="9" spans="1:4" ht="11.4" customHeight="1" x14ac:dyDescent="0.3">
      <c r="A9" s="37" t="s">
        <v>44</v>
      </c>
      <c r="B9" s="13">
        <v>18</v>
      </c>
      <c r="C9" s="38">
        <v>-49829</v>
      </c>
      <c r="D9" s="38">
        <v>-21590</v>
      </c>
    </row>
    <row r="10" spans="1:4" ht="11.4" customHeight="1" x14ac:dyDescent="0.3">
      <c r="A10" s="37" t="s">
        <v>45</v>
      </c>
      <c r="B10" s="13">
        <v>19</v>
      </c>
      <c r="C10" s="38">
        <v>-1047873</v>
      </c>
      <c r="D10" s="38">
        <v>-307293</v>
      </c>
    </row>
    <row r="11" spans="1:4" ht="11.4" customHeight="1" x14ac:dyDescent="0.3">
      <c r="A11" s="39" t="s">
        <v>46</v>
      </c>
      <c r="B11" s="18"/>
      <c r="C11" s="40">
        <f>SUM(C8:C10)</f>
        <v>1255022</v>
      </c>
      <c r="D11" s="40">
        <f>SUM(D8:D10)</f>
        <v>549188</v>
      </c>
    </row>
    <row r="12" spans="1:4" ht="11.4" customHeight="1" x14ac:dyDescent="0.3">
      <c r="A12" s="37" t="s">
        <v>47</v>
      </c>
      <c r="B12" s="13">
        <v>20</v>
      </c>
      <c r="C12" s="38">
        <v>-524353</v>
      </c>
      <c r="D12" s="38">
        <v>-303393</v>
      </c>
    </row>
    <row r="13" spans="1:4" ht="11.4" customHeight="1" x14ac:dyDescent="0.3">
      <c r="A13" s="39" t="s">
        <v>48</v>
      </c>
      <c r="B13" s="18">
        <v>21</v>
      </c>
      <c r="C13" s="40">
        <v>-125696</v>
      </c>
      <c r="D13" s="40">
        <v>-14608</v>
      </c>
    </row>
    <row r="14" spans="1:4" ht="11.4" customHeight="1" x14ac:dyDescent="0.3">
      <c r="A14" s="39" t="s">
        <v>49</v>
      </c>
      <c r="B14" s="41"/>
      <c r="C14" s="40">
        <f>SUM(C11:C13)</f>
        <v>604973</v>
      </c>
      <c r="D14" s="40">
        <f>SUM(D11:D13)</f>
        <v>231187</v>
      </c>
    </row>
    <row r="15" spans="1:4" ht="11.4" customHeight="1" x14ac:dyDescent="0.3">
      <c r="A15" s="42" t="s">
        <v>50</v>
      </c>
      <c r="B15" s="43">
        <v>22</v>
      </c>
      <c r="C15" s="44">
        <v>-83432</v>
      </c>
      <c r="D15" s="45">
        <v>-59285</v>
      </c>
    </row>
    <row r="16" spans="1:4" ht="11.4" customHeight="1" x14ac:dyDescent="0.3">
      <c r="A16" s="37" t="s">
        <v>51</v>
      </c>
      <c r="B16" s="43"/>
      <c r="C16" s="40">
        <f>SUM(C14:C15)</f>
        <v>521541</v>
      </c>
      <c r="D16" s="40">
        <f>SUM(D14:D15)</f>
        <v>171902</v>
      </c>
    </row>
    <row r="17" spans="1:4" ht="11.4" customHeight="1" x14ac:dyDescent="0.3">
      <c r="A17" s="37" t="s">
        <v>52</v>
      </c>
      <c r="B17" s="43"/>
      <c r="C17" s="44"/>
      <c r="D17" s="44"/>
    </row>
    <row r="18" spans="1:4" ht="11.4" customHeight="1" x14ac:dyDescent="0.3">
      <c r="A18" s="39" t="s">
        <v>53</v>
      </c>
      <c r="B18" s="41"/>
      <c r="C18" s="40"/>
      <c r="D18" s="40"/>
    </row>
    <row r="19" spans="1:4" ht="11.4" customHeight="1" x14ac:dyDescent="0.3">
      <c r="A19" s="42" t="s">
        <v>54</v>
      </c>
      <c r="B19" s="43"/>
      <c r="C19" s="44"/>
      <c r="D19" s="44"/>
    </row>
    <row r="20" spans="1:4" ht="11.4" customHeight="1" x14ac:dyDescent="0.3">
      <c r="A20" s="37" t="s">
        <v>55</v>
      </c>
      <c r="B20" s="43"/>
      <c r="C20" s="44">
        <v>0</v>
      </c>
      <c r="D20" s="44">
        <v>0</v>
      </c>
    </row>
    <row r="21" spans="1:4" ht="11.4" customHeight="1" x14ac:dyDescent="0.3">
      <c r="A21" s="39" t="s">
        <v>56</v>
      </c>
      <c r="B21" s="43"/>
      <c r="C21" s="44">
        <v>0</v>
      </c>
      <c r="D21" s="44">
        <v>0</v>
      </c>
    </row>
    <row r="22" spans="1:4" ht="11.4" customHeight="1" x14ac:dyDescent="0.3">
      <c r="A22" s="39" t="s">
        <v>57</v>
      </c>
      <c r="B22" s="43"/>
      <c r="C22" s="40"/>
      <c r="D22" s="40"/>
    </row>
    <row r="23" spans="1:4" ht="11.4" customHeight="1" x14ac:dyDescent="0.3">
      <c r="A23" s="39" t="s">
        <v>58</v>
      </c>
      <c r="B23" s="43"/>
      <c r="C23" s="40">
        <v>0</v>
      </c>
      <c r="D23" s="40">
        <v>0</v>
      </c>
    </row>
    <row r="24" spans="1:4" ht="11.4" customHeight="1" x14ac:dyDescent="0.3">
      <c r="A24" s="46" t="s">
        <v>59</v>
      </c>
      <c r="B24" s="47"/>
      <c r="C24" s="40">
        <v>0</v>
      </c>
      <c r="D24" s="40">
        <v>0</v>
      </c>
    </row>
    <row r="25" spans="1:4" ht="11.4" customHeight="1" x14ac:dyDescent="0.3">
      <c r="A25" s="47" t="s">
        <v>60</v>
      </c>
      <c r="B25" s="48"/>
      <c r="C25" s="48">
        <f>C16</f>
        <v>521541</v>
      </c>
      <c r="D25" s="48">
        <f>D16</f>
        <v>171902</v>
      </c>
    </row>
    <row r="26" spans="1:4" ht="11.4" customHeight="1" x14ac:dyDescent="0.3">
      <c r="A26" s="49" t="s">
        <v>61</v>
      </c>
      <c r="B26" s="49"/>
      <c r="C26" s="50">
        <f>C25</f>
        <v>521541</v>
      </c>
      <c r="D26" s="50">
        <f>D25</f>
        <v>171902</v>
      </c>
    </row>
    <row r="27" spans="1:4" ht="11.4" customHeight="1" x14ac:dyDescent="0.3">
      <c r="A27" s="24"/>
      <c r="B27" s="24"/>
      <c r="C27" s="25"/>
      <c r="D27" s="25"/>
    </row>
    <row r="28" spans="1:4" ht="11.4" customHeight="1" x14ac:dyDescent="0.3">
      <c r="A28" s="24" t="s">
        <v>62</v>
      </c>
      <c r="B28" s="24"/>
      <c r="C28" s="25"/>
      <c r="D28" s="25" t="s">
        <v>63</v>
      </c>
    </row>
    <row r="29" spans="1:4" ht="11.4" customHeight="1" x14ac:dyDescent="0.3">
      <c r="A29" s="24"/>
      <c r="B29" s="24"/>
      <c r="C29" s="25"/>
      <c r="D29" s="25"/>
    </row>
    <row r="30" spans="1:4" ht="11.4" customHeight="1" x14ac:dyDescent="0.3">
      <c r="A30" s="24"/>
      <c r="B30" s="24"/>
      <c r="C30" s="25"/>
      <c r="D30" s="25"/>
    </row>
    <row r="31" spans="1:4" ht="11.4" customHeight="1" x14ac:dyDescent="0.3">
      <c r="A31" s="24" t="s">
        <v>33</v>
      </c>
      <c r="B31" s="24"/>
      <c r="C31" s="25"/>
      <c r="D31" s="25" t="s">
        <v>34</v>
      </c>
    </row>
  </sheetData>
  <mergeCells count="1">
    <mergeCell ref="B5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3" zoomScale="70" zoomScaleNormal="70" workbookViewId="0">
      <selection activeCell="A51" sqref="A51:A52"/>
    </sheetView>
  </sheetViews>
  <sheetFormatPr defaultRowHeight="11.4" customHeight="1" x14ac:dyDescent="0.3"/>
  <cols>
    <col min="1" max="1" width="50.44140625" customWidth="1"/>
    <col min="2" max="3" width="15.44140625" customWidth="1"/>
  </cols>
  <sheetData>
    <row r="1" spans="1:5" ht="15" customHeight="1" x14ac:dyDescent="0.3">
      <c r="A1" s="105" t="s">
        <v>35</v>
      </c>
    </row>
    <row r="2" spans="1:5" ht="17.399999999999999" customHeight="1" x14ac:dyDescent="0.3">
      <c r="A2" s="109" t="str">
        <f>[1]ДДС!A1</f>
        <v>ОТЧЕТ О ДВИЖЕНИИ ДЕНЕЖНЫХ СРЕДСТВ (прямой метод)</v>
      </c>
      <c r="B2" s="109"/>
      <c r="C2" s="109"/>
      <c r="D2" s="109"/>
      <c r="E2" s="109"/>
    </row>
    <row r="3" spans="1:5" ht="12" customHeight="1" x14ac:dyDescent="0.3">
      <c r="A3" s="104"/>
      <c r="B3" s="104"/>
      <c r="C3" s="110" t="s">
        <v>38</v>
      </c>
      <c r="D3" s="104"/>
      <c r="E3" s="104"/>
    </row>
    <row r="4" spans="1:5" ht="44.4" customHeight="1" x14ac:dyDescent="0.3">
      <c r="A4" s="51" t="str">
        <f>[1]ДДС!A2</f>
        <v>в тысячах тенге</v>
      </c>
      <c r="B4" s="51" t="s">
        <v>74</v>
      </c>
      <c r="C4" s="51" t="s">
        <v>75</v>
      </c>
      <c r="D4" s="51"/>
      <c r="E4" s="52"/>
    </row>
    <row r="5" spans="1:5" ht="11.4" customHeight="1" x14ac:dyDescent="0.3">
      <c r="A5" s="53" t="str">
        <f>[1]ДДС!A3</f>
        <v>I. Движение денежных средств от операционной деятельности</v>
      </c>
      <c r="C5" s="53"/>
      <c r="D5" s="53"/>
      <c r="E5" s="54"/>
    </row>
    <row r="6" spans="1:5" ht="11.4" customHeight="1" x14ac:dyDescent="0.3">
      <c r="A6" s="53" t="str">
        <f>[1]ДДС!A4</f>
        <v>1.Поступление денежных средств, всего, в том числе:</v>
      </c>
      <c r="B6" s="55">
        <f>[1]ДДС!B4</f>
        <v>9800014</v>
      </c>
      <c r="C6" s="56">
        <f>[1]ДДС!C4</f>
        <v>3967463</v>
      </c>
      <c r="D6" s="56"/>
      <c r="E6" s="57"/>
    </row>
    <row r="7" spans="1:5" ht="11.4" customHeight="1" x14ac:dyDescent="0.3">
      <c r="A7" s="58" t="str">
        <f>[1]ДДС!A5</f>
        <v xml:space="preserve">    погашение основного долга по выданным займам</v>
      </c>
      <c r="B7" s="59">
        <f>[1]ДДС!B5</f>
        <v>7158114</v>
      </c>
      <c r="C7" s="60">
        <f>[1]ДДС!C5</f>
        <v>3090284</v>
      </c>
      <c r="D7" s="60"/>
      <c r="E7" s="61"/>
    </row>
    <row r="8" spans="1:5" ht="11.4" customHeight="1" x14ac:dyDescent="0.3">
      <c r="A8" s="58" t="str">
        <f>[1]ДДС!A6</f>
        <v xml:space="preserve">    вознаграждения по выданным займам</v>
      </c>
      <c r="B8" s="59">
        <f>[1]ДДС!B6</f>
        <v>1940257</v>
      </c>
      <c r="C8" s="60">
        <f>[1]ДДС!C6</f>
        <v>821833</v>
      </c>
      <c r="D8" s="60"/>
      <c r="E8" s="61"/>
    </row>
    <row r="9" spans="1:5" ht="11.4" customHeight="1" x14ac:dyDescent="0.3">
      <c r="A9" s="58" t="str">
        <f>[1]ДДС!A7</f>
        <v xml:space="preserve">    пени (неустойки) по выданным займам </v>
      </c>
      <c r="B9" s="59">
        <f>[1]ДДС!B7</f>
        <v>60062</v>
      </c>
      <c r="C9" s="60">
        <f>[1]ДДС!C7</f>
        <v>32530</v>
      </c>
      <c r="D9" s="60"/>
      <c r="E9" s="61"/>
    </row>
    <row r="10" spans="1:5" ht="11.4" customHeight="1" x14ac:dyDescent="0.3">
      <c r="A10" s="58" t="str">
        <f>[1]ДДС!A8</f>
        <v xml:space="preserve">    возмещение госпошлины</v>
      </c>
      <c r="B10" s="59">
        <f>[1]ДДС!B8</f>
        <v>9145</v>
      </c>
      <c r="C10" s="60">
        <f>[1]ДДС!C8</f>
        <v>7952</v>
      </c>
      <c r="D10" s="60"/>
      <c r="E10" s="61"/>
    </row>
    <row r="11" spans="1:5" ht="11.4" customHeight="1" x14ac:dyDescent="0.3">
      <c r="A11" s="62" t="str">
        <f>[1]ДДС!A9</f>
        <v xml:space="preserve">    авансы полученные по выданным займам </v>
      </c>
      <c r="B11" s="63">
        <f>[1]ДДС!B9</f>
        <v>19110</v>
      </c>
      <c r="C11" s="64">
        <f>[1]ДДС!C9</f>
        <v>351</v>
      </c>
      <c r="D11" s="64"/>
      <c r="E11" s="65"/>
    </row>
    <row r="12" spans="1:5" ht="11.4" customHeight="1" x14ac:dyDescent="0.3">
      <c r="A12" s="62" t="str">
        <f>[1]ДДС!A10</f>
        <v xml:space="preserve">    возврат прочих займов</v>
      </c>
      <c r="B12" s="63">
        <f>[1]ДДС!B10</f>
        <v>450000</v>
      </c>
      <c r="C12" s="64">
        <f>[1]ДДС!C10</f>
        <v>0</v>
      </c>
      <c r="D12" s="64"/>
      <c r="E12" s="65"/>
    </row>
    <row r="13" spans="1:5" ht="11.4" customHeight="1" x14ac:dyDescent="0.3">
      <c r="A13" s="58" t="str">
        <f>[1]ДДС!A11</f>
        <v xml:space="preserve">    поступление по договорам уступки прав требования</v>
      </c>
      <c r="B13" s="59">
        <f>[1]ДДС!B11</f>
        <v>761</v>
      </c>
      <c r="C13" s="60">
        <f>[1]ДДС!C11</f>
        <v>996</v>
      </c>
      <c r="D13" s="60"/>
      <c r="E13" s="61"/>
    </row>
    <row r="14" spans="1:5" ht="11.4" customHeight="1" x14ac:dyDescent="0.3">
      <c r="A14" s="58" t="str">
        <f>[1]ДДС!A12</f>
        <v xml:space="preserve">    вознаграждение по депозиту</v>
      </c>
      <c r="B14" s="59">
        <f>[1]ДДС!B12</f>
        <v>146948</v>
      </c>
      <c r="C14" s="60">
        <f>[1]ДДС!C12</f>
        <v>13497</v>
      </c>
      <c r="D14" s="60"/>
      <c r="E14" s="61"/>
    </row>
    <row r="15" spans="1:5" ht="11.4" customHeight="1" x14ac:dyDescent="0.3">
      <c r="A15" s="58" t="str">
        <f>[1]ДДС!A13</f>
        <v xml:space="preserve">    возврат займа от сотрудников</v>
      </c>
      <c r="B15" s="66">
        <f>[1]ДДС!B13</f>
        <v>10</v>
      </c>
      <c r="C15" s="60">
        <f>[1]ДДС!C13</f>
        <v>20</v>
      </c>
      <c r="D15" s="60"/>
      <c r="E15" s="61"/>
    </row>
    <row r="16" spans="1:5" ht="11.4" customHeight="1" x14ac:dyDescent="0.3">
      <c r="A16" s="58" t="str">
        <f>[1]ДДС!A14</f>
        <v xml:space="preserve">    вознаграждения от прочих займов</v>
      </c>
      <c r="B16" s="66">
        <f>[1]ДДС!B14</f>
        <v>15607</v>
      </c>
      <c r="C16" s="60">
        <f>[1]ДДС!C14</f>
        <v>0</v>
      </c>
      <c r="D16" s="60"/>
      <c r="E16" s="61"/>
    </row>
    <row r="17" spans="1:5" ht="11.4" customHeight="1" x14ac:dyDescent="0.3">
      <c r="A17" s="58" t="str">
        <f>[1]ДДС!A15</f>
        <v xml:space="preserve">    поступления от прочих займов</v>
      </c>
      <c r="B17" s="67" t="str">
        <f>[1]ДДС!B15</f>
        <v>-</v>
      </c>
      <c r="C17" s="60">
        <f>[1]ДДС!C15</f>
        <v>0</v>
      </c>
      <c r="D17" s="60"/>
      <c r="E17" s="61"/>
    </row>
    <row r="18" spans="1:5" ht="11.4" customHeight="1" x14ac:dyDescent="0.3">
      <c r="A18" s="58" t="str">
        <f>[1]ДДС!A16</f>
        <v xml:space="preserve">    прочие поступления</v>
      </c>
      <c r="B18" s="67" t="str">
        <f>[1]ДДС!B16</f>
        <v>-</v>
      </c>
      <c r="C18" s="60">
        <f>[1]ДДС!C16</f>
        <v>0</v>
      </c>
      <c r="D18" s="60"/>
      <c r="E18" s="61"/>
    </row>
    <row r="19" spans="1:5" ht="11.4" customHeight="1" x14ac:dyDescent="0.3">
      <c r="A19" s="53" t="str">
        <f>[1]ДДС!A17</f>
        <v>2.Выбытие денежных средств, всего, в том числе:</v>
      </c>
      <c r="B19" s="55">
        <f>[1]ДДС!B17</f>
        <v>-12247167</v>
      </c>
      <c r="C19" s="56">
        <f>[1]ДДС!C17</f>
        <v>-4446022</v>
      </c>
      <c r="D19" s="56"/>
      <c r="E19" s="68"/>
    </row>
    <row r="20" spans="1:5" ht="11.4" customHeight="1" x14ac:dyDescent="0.3">
      <c r="A20" s="58" t="str">
        <f>[1]ДДС!A18</f>
        <v xml:space="preserve">    займы, выданные третьим лицам</v>
      </c>
      <c r="B20" s="59">
        <f>[1]ДДС!B18</f>
        <v>-11344656</v>
      </c>
      <c r="C20" s="69">
        <f>[1]ДДС!C18</f>
        <v>-3961135</v>
      </c>
      <c r="D20" s="69"/>
      <c r="E20" s="68"/>
    </row>
    <row r="21" spans="1:5" ht="11.4" customHeight="1" x14ac:dyDescent="0.3">
      <c r="A21" s="58" t="str">
        <f>[1]ДДС!A19</f>
        <v xml:space="preserve">    выплаты по договорам уступки прав требования</v>
      </c>
      <c r="B21" s="59">
        <f>[1]ДДС!B19</f>
        <v>-945</v>
      </c>
      <c r="C21" s="69">
        <f>[1]ДДС!C19</f>
        <v>-300</v>
      </c>
      <c r="D21" s="69"/>
      <c r="E21" s="68"/>
    </row>
    <row r="22" spans="1:5" ht="11.4" customHeight="1" x14ac:dyDescent="0.3">
      <c r="A22" s="58" t="str">
        <f>[1]ДДС!A20</f>
        <v xml:space="preserve">    платежи поставщикам за товары и услуги</v>
      </c>
      <c r="B22" s="59">
        <f>[1]ДДС!B20</f>
        <v>-271344</v>
      </c>
      <c r="C22" s="69">
        <f>[1]ДДС!C20</f>
        <v>-136790</v>
      </c>
      <c r="D22" s="69"/>
      <c r="E22" s="61"/>
    </row>
    <row r="23" spans="1:5" ht="11.4" customHeight="1" x14ac:dyDescent="0.3">
      <c r="A23" s="58" t="str">
        <f>[1]ДДС!A21</f>
        <v xml:space="preserve">    выплаты по заработной плате</v>
      </c>
      <c r="B23" s="59">
        <f>[1]ДДС!B21</f>
        <v>-220342</v>
      </c>
      <c r="C23" s="69">
        <f>[1]ДДС!C21</f>
        <v>-93087</v>
      </c>
      <c r="D23" s="69"/>
      <c r="E23" s="68"/>
    </row>
    <row r="24" spans="1:5" ht="11.4" customHeight="1" x14ac:dyDescent="0.3">
      <c r="A24" s="58" t="str">
        <f>[1]ДДС!A22</f>
        <v xml:space="preserve">    выплата вознаграждений по займам</v>
      </c>
      <c r="B24" s="59">
        <f>[1]ДДС!B22</f>
        <v>-223856</v>
      </c>
      <c r="C24" s="69">
        <f>[1]ДДС!C22</f>
        <v>-114443</v>
      </c>
      <c r="D24" s="69"/>
      <c r="E24" s="68"/>
    </row>
    <row r="25" spans="1:5" ht="11.4" customHeight="1" x14ac:dyDescent="0.3">
      <c r="A25" s="58" t="str">
        <f>[1]ДДС!A23</f>
        <v xml:space="preserve">    корпоративный подоходный налог</v>
      </c>
      <c r="B25" s="59">
        <f>[1]ДДС!B23</f>
        <v>-65353</v>
      </c>
      <c r="C25" s="69">
        <f>[1]ДДС!C23</f>
        <v>-50000</v>
      </c>
      <c r="D25" s="69"/>
      <c r="E25" s="68"/>
    </row>
    <row r="26" spans="1:5" ht="11.4" customHeight="1" x14ac:dyDescent="0.3">
      <c r="A26" s="58" t="str">
        <f>[1]ДДС!A24</f>
        <v xml:space="preserve">    налоги и прочие платежи в бюджет</v>
      </c>
      <c r="B26" s="59">
        <f>[1]ДДС!B24</f>
        <v>-100514</v>
      </c>
      <c r="C26" s="69">
        <f>[1]ДДС!C24</f>
        <v>-80614</v>
      </c>
      <c r="D26" s="69"/>
      <c r="E26" s="68"/>
    </row>
    <row r="27" spans="1:5" ht="11.4" customHeight="1" x14ac:dyDescent="0.3">
      <c r="A27" s="58" t="str">
        <f>[1]ДДС!A25</f>
        <v xml:space="preserve">    займы, выданные сотрудникам</v>
      </c>
      <c r="B27" s="67" t="str">
        <f>[1]ДДС!B25</f>
        <v>-</v>
      </c>
      <c r="C27" s="69">
        <f>[1]ДДС!C25</f>
        <v>-4100</v>
      </c>
      <c r="D27" s="69"/>
      <c r="E27" s="68"/>
    </row>
    <row r="28" spans="1:5" ht="11.4" customHeight="1" x14ac:dyDescent="0.3">
      <c r="A28" s="58" t="str">
        <f>[1]ДДС!A26</f>
        <v xml:space="preserve">    прочие выплаты</v>
      </c>
      <c r="B28" s="59">
        <f>[1]ДДС!B26</f>
        <v>-20157</v>
      </c>
      <c r="C28" s="69">
        <f>[1]ДДС!C26</f>
        <v>-5553</v>
      </c>
      <c r="D28" s="69"/>
      <c r="E28" s="70"/>
    </row>
    <row r="29" spans="1:5" ht="11.4" customHeight="1" x14ac:dyDescent="0.3">
      <c r="A29" s="71" t="str">
        <f>[1]ДДС!A27</f>
        <v>2.Чистая сумма денежных средств от операционной деятельности</v>
      </c>
      <c r="B29" s="72">
        <f>[1]ДДС!B27</f>
        <v>-2447153</v>
      </c>
      <c r="C29" s="73">
        <f>[1]ДДС!C27</f>
        <v>-478559</v>
      </c>
      <c r="D29" s="73"/>
      <c r="E29" s="68"/>
    </row>
    <row r="30" spans="1:5" ht="11.4" customHeight="1" x14ac:dyDescent="0.3">
      <c r="A30" s="53" t="str">
        <f>[1]ДДС!A28</f>
        <v>II. Движение денежных средств от инвестиционной деятельности</v>
      </c>
      <c r="B30" s="74">
        <f>[1]ДДС!B28</f>
        <v>0</v>
      </c>
      <c r="C30" s="53">
        <f>[1]ДДС!C28</f>
        <v>0</v>
      </c>
      <c r="D30" s="53"/>
      <c r="E30" s="68"/>
    </row>
    <row r="31" spans="1:5" ht="11.4" customHeight="1" x14ac:dyDescent="0.3">
      <c r="A31" s="53" t="str">
        <f>[1]ДДС!A29</f>
        <v>1.Поступление денежных средств, всего</v>
      </c>
      <c r="B31" s="55">
        <f>[1]ДДС!B29</f>
        <v>3680000</v>
      </c>
      <c r="C31" s="75">
        <f>[1]ДДС!C29</f>
        <v>10308000</v>
      </c>
      <c r="D31" s="75"/>
      <c r="E31" s="68"/>
    </row>
    <row r="32" spans="1:5" ht="11.4" customHeight="1" x14ac:dyDescent="0.3">
      <c r="A32" s="58" t="str">
        <f>[1]ДДС!A30</f>
        <v>реализация основных средств</v>
      </c>
      <c r="B32" s="74" t="str">
        <f>[1]ДДС!B30</f>
        <v>-</v>
      </c>
      <c r="C32" s="58">
        <f>[1]ДДС!C30</f>
        <v>0</v>
      </c>
      <c r="D32" s="58"/>
      <c r="E32" s="68"/>
    </row>
    <row r="33" spans="1:5" ht="11.4" customHeight="1" x14ac:dyDescent="0.3">
      <c r="A33" s="58" t="str">
        <f>[1]ДДС!A31</f>
        <v>частичное изъятие с депозита</v>
      </c>
      <c r="B33" s="76">
        <f>[1]ДДС!B31</f>
        <v>3680000</v>
      </c>
      <c r="C33" s="60">
        <f>[1]ДДС!C31</f>
        <v>10308000</v>
      </c>
      <c r="D33" s="60"/>
      <c r="E33" s="68"/>
    </row>
    <row r="34" spans="1:5" ht="11.4" customHeight="1" x14ac:dyDescent="0.3">
      <c r="A34" s="53" t="str">
        <f>[1]ДДС!A32</f>
        <v>2.Выбытие денежных средств, всего</v>
      </c>
      <c r="B34" s="55">
        <f>[1]ДДС!B32</f>
        <v>-3618760</v>
      </c>
      <c r="C34" s="56">
        <f>[1]ДДС!C32</f>
        <v>-10116130</v>
      </c>
      <c r="D34" s="56"/>
      <c r="E34" s="68"/>
    </row>
    <row r="35" spans="1:5" ht="11.4" customHeight="1" x14ac:dyDescent="0.3">
      <c r="A35" s="58" t="str">
        <f>[1]ДДС!A33</f>
        <v xml:space="preserve">приобретение основных средств </v>
      </c>
      <c r="B35" s="77">
        <f>[1]ДДС!B33</f>
        <v>-28760</v>
      </c>
      <c r="C35" s="69">
        <f>[1]ДДС!C33</f>
        <v>-13130</v>
      </c>
      <c r="D35" s="69"/>
      <c r="E35" s="68"/>
    </row>
    <row r="36" spans="1:5" ht="11.4" customHeight="1" x14ac:dyDescent="0.3">
      <c r="A36" s="58" t="str">
        <f>[1]ДДС!A34</f>
        <v>размещение на депозит</v>
      </c>
      <c r="B36" s="77">
        <f>[1]ДДС!B34</f>
        <v>-3590000</v>
      </c>
      <c r="C36" s="69">
        <f>[1]ДДС!C34</f>
        <v>-10103000</v>
      </c>
      <c r="D36" s="69"/>
      <c r="E36" s="68"/>
    </row>
    <row r="37" spans="1:5" ht="11.4" customHeight="1" x14ac:dyDescent="0.3">
      <c r="A37" s="71" t="str">
        <f>[1]ДДС!A35</f>
        <v xml:space="preserve">3.Чистая сумма денежных средств от инвестиционной деятельности </v>
      </c>
      <c r="B37" s="78">
        <f>[1]ДДС!B35</f>
        <v>61240</v>
      </c>
      <c r="C37" s="56">
        <f>[1]ДДС!C35</f>
        <v>191870</v>
      </c>
      <c r="D37" s="56"/>
      <c r="E37" s="68"/>
    </row>
    <row r="38" spans="1:5" ht="11.4" customHeight="1" x14ac:dyDescent="0.3">
      <c r="A38" s="71" t="str">
        <f>[1]ДДС!A36</f>
        <v>III. Движение денежных средств от финансовой деятельности</v>
      </c>
      <c r="B38" s="74">
        <f>[1]ДДС!B36</f>
        <v>0</v>
      </c>
      <c r="C38" s="71">
        <f>[1]ДДС!C36</f>
        <v>0</v>
      </c>
      <c r="D38" s="71"/>
      <c r="E38" s="68"/>
    </row>
    <row r="39" spans="1:5" ht="11.4" customHeight="1" x14ac:dyDescent="0.3">
      <c r="A39" s="71" t="str">
        <f>[1]ДДС!A37</f>
        <v>1.Поступление денежных средств, всего</v>
      </c>
      <c r="B39" s="55">
        <f>[1]ДДС!B37</f>
        <v>9455334</v>
      </c>
      <c r="C39" s="56">
        <f>[1]ДДС!C37</f>
        <v>3942286</v>
      </c>
      <c r="D39" s="56"/>
      <c r="E39" s="68"/>
    </row>
    <row r="40" spans="1:5" ht="11.4" customHeight="1" x14ac:dyDescent="0.3">
      <c r="A40" s="79" t="str">
        <f>[1]ДДС!A38</f>
        <v>взнос в уставный капитал</v>
      </c>
      <c r="B40" s="74" t="str">
        <f>[1]ДДС!B38</f>
        <v>-</v>
      </c>
      <c r="C40" s="60">
        <f>[1]ДДС!C38</f>
        <v>0</v>
      </c>
      <c r="D40" s="60"/>
      <c r="E40" s="68"/>
    </row>
    <row r="41" spans="1:5" ht="11.4" customHeight="1" x14ac:dyDescent="0.3">
      <c r="A41" s="79" t="str">
        <f>[1]ДДС!A39</f>
        <v>получение займов</v>
      </c>
      <c r="B41" s="77">
        <f>[1]ДДС!B39</f>
        <v>3500000</v>
      </c>
      <c r="C41" s="60">
        <f>[1]ДДС!C39</f>
        <v>2323000</v>
      </c>
      <c r="D41" s="60"/>
      <c r="E41" s="68"/>
    </row>
    <row r="42" spans="1:5" ht="11.4" customHeight="1" x14ac:dyDescent="0.3">
      <c r="A42" s="79" t="str">
        <f>[1]ДДС!A40</f>
        <v>размещение выпущенных облигаций</v>
      </c>
      <c r="B42" s="77">
        <f>[1]ДДС!B40</f>
        <v>5955334</v>
      </c>
      <c r="C42" s="60">
        <f>[1]ДДС!C40</f>
        <v>1619286</v>
      </c>
      <c r="D42" s="60"/>
      <c r="E42" s="68"/>
    </row>
    <row r="43" spans="1:5" ht="11.4" customHeight="1" x14ac:dyDescent="0.3">
      <c r="A43" s="79" t="str">
        <f>[1]ДДС!A41</f>
        <v>прочее поступление</v>
      </c>
      <c r="B43" s="74" t="str">
        <f>[1]ДДС!B41</f>
        <v>-</v>
      </c>
      <c r="C43" s="74">
        <f>[1]ДДС!C41</f>
        <v>0</v>
      </c>
      <c r="D43" s="60"/>
      <c r="E43" s="68"/>
    </row>
    <row r="44" spans="1:5" ht="11.4" customHeight="1" x14ac:dyDescent="0.3">
      <c r="A44" s="53" t="str">
        <f>[1]ДДС!A42</f>
        <v>2.Выбытие денежных средств, всего</v>
      </c>
      <c r="B44" s="55">
        <f>[1]ДДС!B42</f>
        <v>-7115775</v>
      </c>
      <c r="C44" s="56">
        <f>[1]ДДС!C42</f>
        <v>-2402706</v>
      </c>
      <c r="D44" s="56"/>
      <c r="E44" s="80"/>
    </row>
    <row r="45" spans="1:5" ht="11.4" customHeight="1" x14ac:dyDescent="0.3">
      <c r="A45" s="58" t="str">
        <f>[1]ДДС!A43</f>
        <v xml:space="preserve">погашение займов </v>
      </c>
      <c r="B45" s="77">
        <f>[1]ДДС!B43</f>
        <v>-4342187</v>
      </c>
      <c r="C45" s="81">
        <f>[1]ДДС!C43</f>
        <v>-1299968</v>
      </c>
      <c r="D45" s="81"/>
      <c r="E45" s="82"/>
    </row>
    <row r="46" spans="1:5" ht="11.4" customHeight="1" x14ac:dyDescent="0.3">
      <c r="A46" s="58" t="str">
        <f>[1]ДДС!A44</f>
        <v>выкуп размещенных облигаций</v>
      </c>
      <c r="B46" s="77">
        <f>[1]ДДС!B44</f>
        <v>-2000000</v>
      </c>
      <c r="C46" s="81">
        <f>[1]ДДС!C44</f>
        <v>-683425</v>
      </c>
      <c r="D46" s="81"/>
      <c r="E46" s="80"/>
    </row>
    <row r="47" spans="1:5" ht="11.4" customHeight="1" x14ac:dyDescent="0.3">
      <c r="A47" s="58" t="str">
        <f>[1]ДДС!A45</f>
        <v>выплата вознаграждений по облигациям</v>
      </c>
      <c r="B47" s="77">
        <f>[1]ДДС!B45</f>
        <v>-773588</v>
      </c>
      <c r="C47" s="81">
        <f>[1]ДДС!C45</f>
        <v>-179313</v>
      </c>
      <c r="D47" s="81"/>
      <c r="E47" s="82"/>
    </row>
    <row r="48" spans="1:5" ht="11.4" customHeight="1" x14ac:dyDescent="0.3">
      <c r="A48" s="58" t="str">
        <f>[1]ДДС!A46</f>
        <v>выплата дивидендов</v>
      </c>
      <c r="B48" s="74" t="str">
        <f>[1]ДДС!B46</f>
        <v>-</v>
      </c>
      <c r="C48" s="81">
        <f>[1]ДДС!C46</f>
        <v>-240000</v>
      </c>
      <c r="D48" s="81"/>
      <c r="E48" s="68"/>
    </row>
    <row r="49" spans="1:5" ht="11.4" customHeight="1" x14ac:dyDescent="0.3">
      <c r="A49" s="71" t="str">
        <f>[1]ДДС!A47</f>
        <v xml:space="preserve">3.Чистая сумма денежных средств от финансовой деятельности </v>
      </c>
      <c r="B49" s="72">
        <f>[1]ДДС!B47</f>
        <v>2339559</v>
      </c>
      <c r="C49" s="56">
        <f>[1]ДДС!C47</f>
        <v>1539580</v>
      </c>
      <c r="D49" s="56"/>
      <c r="E49" s="82"/>
    </row>
    <row r="50" spans="1:5" ht="11.4" customHeight="1" x14ac:dyDescent="0.3">
      <c r="A50" s="83" t="str">
        <f>[1]ДДС!A48</f>
        <v>Чистое изменение в денежных средствах</v>
      </c>
      <c r="B50" s="55">
        <f>[1]ДДС!B48</f>
        <v>-46354</v>
      </c>
      <c r="C50" s="84">
        <f>[1]ДДС!C48</f>
        <v>1252891</v>
      </c>
      <c r="D50" s="84"/>
      <c r="E50" s="68"/>
    </row>
    <row r="51" spans="1:5" ht="11.4" customHeight="1" x14ac:dyDescent="0.3">
      <c r="A51" s="85" t="str">
        <f>[1]ДДС!A49</f>
        <v>Влияние обменных курсов валют к тенге</v>
      </c>
      <c r="B51" s="86">
        <f>[1]ДДС!B49</f>
        <v>-135</v>
      </c>
      <c r="C51" s="87">
        <f>[1]ДДС!C49</f>
        <v>-11048</v>
      </c>
      <c r="D51" s="87"/>
      <c r="E51" s="88"/>
    </row>
    <row r="52" spans="1:5" ht="11.4" customHeight="1" x14ac:dyDescent="0.3">
      <c r="A52" s="89" t="str">
        <f>[1]ДДС!A50</f>
        <v>Денежные средства на начало отчетного периода</v>
      </c>
      <c r="B52" s="76">
        <f>[1]ДДС!B50</f>
        <v>5528646</v>
      </c>
      <c r="C52" s="90">
        <f>[1]ДДС!C50</f>
        <v>492197</v>
      </c>
      <c r="D52" s="90"/>
      <c r="E52" s="88"/>
    </row>
    <row r="53" spans="1:5" ht="11.4" customHeight="1" x14ac:dyDescent="0.3">
      <c r="A53" s="89" t="str">
        <f>[1]ДДС!A51</f>
        <v>Денежные средства на конец отчетного периода</v>
      </c>
      <c r="B53" s="76">
        <f>[1]ДДС!B51</f>
        <v>5482157</v>
      </c>
      <c r="C53" s="90">
        <f>[1]ДДС!C51</f>
        <v>1734040</v>
      </c>
      <c r="D53" s="90"/>
      <c r="E53" s="88"/>
    </row>
    <row r="54" spans="1:5" ht="11.4" customHeight="1" x14ac:dyDescent="0.3">
      <c r="A54" s="89"/>
      <c r="B54" s="76"/>
      <c r="C54" s="90"/>
      <c r="D54" s="90"/>
      <c r="E54" s="88"/>
    </row>
    <row r="55" spans="1:5" ht="11.4" customHeight="1" x14ac:dyDescent="0.3">
      <c r="A55" s="89"/>
      <c r="B55" s="90"/>
      <c r="C55" s="90"/>
      <c r="D55" s="88"/>
      <c r="E55" s="91"/>
    </row>
    <row r="56" spans="1:5" ht="11.4" customHeight="1" x14ac:dyDescent="0.3">
      <c r="A56" s="24" t="s">
        <v>31</v>
      </c>
      <c r="B56" s="24"/>
      <c r="C56" s="26" t="s">
        <v>32</v>
      </c>
      <c r="D56" s="88"/>
      <c r="E56" s="91"/>
    </row>
    <row r="57" spans="1:5" ht="11.4" customHeight="1" x14ac:dyDescent="0.3">
      <c r="A57" s="24"/>
      <c r="B57" s="24"/>
      <c r="C57" s="25"/>
      <c r="D57" s="88"/>
      <c r="E57" s="92"/>
    </row>
    <row r="58" spans="1:5" ht="11.4" customHeight="1" x14ac:dyDescent="0.3">
      <c r="A58" s="24"/>
      <c r="B58" s="24"/>
      <c r="C58" s="25"/>
      <c r="D58" s="88"/>
      <c r="E58" s="92"/>
    </row>
    <row r="59" spans="1:5" ht="11.4" customHeight="1" x14ac:dyDescent="0.3">
      <c r="A59" s="24" t="s">
        <v>33</v>
      </c>
      <c r="B59" s="24"/>
      <c r="C59" s="25" t="s">
        <v>34</v>
      </c>
      <c r="D59" s="88"/>
      <c r="E59" s="92"/>
    </row>
  </sheetData>
  <mergeCells count="1"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="85" zoomScaleNormal="85" workbookViewId="0">
      <selection activeCell="G16" sqref="G15:G16"/>
    </sheetView>
  </sheetViews>
  <sheetFormatPr defaultRowHeight="12.6" customHeight="1" x14ac:dyDescent="0.3"/>
  <cols>
    <col min="1" max="1" width="33.33203125" customWidth="1"/>
    <col min="2" max="4" width="19.88671875" customWidth="1"/>
  </cols>
  <sheetData>
    <row r="1" spans="1:4" ht="12.6" customHeight="1" x14ac:dyDescent="0.3">
      <c r="A1" s="105" t="s">
        <v>35</v>
      </c>
      <c r="D1" s="93"/>
    </row>
    <row r="2" spans="1:4" ht="12.6" customHeight="1" x14ac:dyDescent="0.3">
      <c r="A2" s="109" t="s">
        <v>64</v>
      </c>
      <c r="B2" s="109"/>
      <c r="C2" s="109"/>
      <c r="D2" s="109"/>
    </row>
    <row r="3" spans="1:4" ht="12.6" customHeight="1" x14ac:dyDescent="0.3">
      <c r="A3" s="109" t="s">
        <v>37</v>
      </c>
      <c r="B3" s="109"/>
      <c r="C3" s="109"/>
      <c r="D3" s="109"/>
    </row>
    <row r="4" spans="1:4" ht="12.6" customHeight="1" x14ac:dyDescent="0.3">
      <c r="A4" s="94"/>
      <c r="D4" s="93"/>
    </row>
    <row r="5" spans="1:4" ht="12.6" customHeight="1" x14ac:dyDescent="0.3">
      <c r="A5" s="95"/>
      <c r="D5" s="96" t="s">
        <v>38</v>
      </c>
    </row>
    <row r="6" spans="1:4" ht="12.6" customHeight="1" x14ac:dyDescent="0.3">
      <c r="A6" s="97"/>
      <c r="B6" s="98" t="s">
        <v>26</v>
      </c>
      <c r="C6" s="98" t="s">
        <v>65</v>
      </c>
      <c r="D6" s="98" t="s">
        <v>29</v>
      </c>
    </row>
    <row r="7" spans="1:4" ht="12.6" customHeight="1" x14ac:dyDescent="0.3">
      <c r="A7" s="99" t="s">
        <v>66</v>
      </c>
      <c r="B7" s="100">
        <v>500006</v>
      </c>
      <c r="C7" s="100">
        <v>951132</v>
      </c>
      <c r="D7" s="100">
        <f>SUM(B7:C7)</f>
        <v>1451138</v>
      </c>
    </row>
    <row r="8" spans="1:4" ht="12.6" customHeight="1" x14ac:dyDescent="0.3">
      <c r="A8" s="101" t="s">
        <v>67</v>
      </c>
      <c r="B8" s="102">
        <v>0</v>
      </c>
      <c r="C8" s="102">
        <v>761070</v>
      </c>
      <c r="D8" s="100">
        <f t="shared" ref="D8:D13" si="0">SUM(B8:C8)</f>
        <v>761070</v>
      </c>
    </row>
    <row r="9" spans="1:4" ht="12.6" customHeight="1" x14ac:dyDescent="0.3">
      <c r="A9" s="101" t="s">
        <v>68</v>
      </c>
      <c r="B9" s="102">
        <v>891217</v>
      </c>
      <c r="C9" s="102">
        <v>0</v>
      </c>
      <c r="D9" s="100">
        <f t="shared" si="0"/>
        <v>891217</v>
      </c>
    </row>
    <row r="10" spans="1:4" ht="12.6" customHeight="1" x14ac:dyDescent="0.3">
      <c r="A10" s="99" t="s">
        <v>69</v>
      </c>
      <c r="B10" s="100">
        <v>1391223</v>
      </c>
      <c r="C10" s="100">
        <v>1712202</v>
      </c>
      <c r="D10" s="100">
        <f t="shared" si="0"/>
        <v>3103425</v>
      </c>
    </row>
    <row r="11" spans="1:4" ht="12.6" customHeight="1" x14ac:dyDescent="0.3">
      <c r="A11" s="101" t="s">
        <v>67</v>
      </c>
      <c r="B11" s="102">
        <v>0</v>
      </c>
      <c r="C11" s="102">
        <v>1115484</v>
      </c>
      <c r="D11" s="100">
        <f t="shared" si="0"/>
        <v>1115484</v>
      </c>
    </row>
    <row r="12" spans="1:4" ht="12.6" customHeight="1" x14ac:dyDescent="0.3">
      <c r="A12" s="101" t="s">
        <v>70</v>
      </c>
      <c r="B12" s="102"/>
      <c r="C12" s="102">
        <v>-766860</v>
      </c>
      <c r="D12" s="100">
        <f t="shared" si="0"/>
        <v>-766860</v>
      </c>
    </row>
    <row r="13" spans="1:4" ht="12.6" customHeight="1" x14ac:dyDescent="0.3">
      <c r="A13" s="101" t="s">
        <v>68</v>
      </c>
      <c r="B13" s="102">
        <v>3013838</v>
      </c>
      <c r="C13" s="102">
        <v>0</v>
      </c>
      <c r="D13" s="100">
        <f t="shared" si="0"/>
        <v>3013838</v>
      </c>
    </row>
    <row r="14" spans="1:4" ht="12.6" customHeight="1" x14ac:dyDescent="0.3">
      <c r="A14" s="99" t="s">
        <v>71</v>
      </c>
      <c r="B14" s="100">
        <v>4405061</v>
      </c>
      <c r="C14" s="100">
        <f>SUM(C10:C12)</f>
        <v>2060826</v>
      </c>
      <c r="D14" s="100">
        <f>SUM(B14:C14)</f>
        <v>6465887</v>
      </c>
    </row>
    <row r="15" spans="1:4" ht="12.6" customHeight="1" x14ac:dyDescent="0.3">
      <c r="A15" s="103" t="s">
        <v>72</v>
      </c>
      <c r="C15" s="102">
        <v>521541</v>
      </c>
      <c r="D15" s="100">
        <f>SUM(B15:C15)</f>
        <v>521541</v>
      </c>
    </row>
    <row r="16" spans="1:4" ht="12.6" customHeight="1" x14ac:dyDescent="0.3">
      <c r="A16" s="24" t="s">
        <v>73</v>
      </c>
      <c r="B16" s="100">
        <v>4405061</v>
      </c>
      <c r="C16" s="100">
        <f>SUM(C13:C15)</f>
        <v>2582367</v>
      </c>
      <c r="D16" s="100">
        <f t="shared" ref="D16" si="1">SUM(B16:C16)</f>
        <v>6987428</v>
      </c>
    </row>
    <row r="17" spans="1:4" ht="12.6" customHeight="1" x14ac:dyDescent="0.3">
      <c r="A17" s="24"/>
      <c r="B17" s="24"/>
      <c r="C17" s="25"/>
      <c r="D17" s="93"/>
    </row>
    <row r="18" spans="1:4" ht="12.6" customHeight="1" x14ac:dyDescent="0.3">
      <c r="A18" s="24"/>
      <c r="B18" s="24"/>
      <c r="C18" s="25"/>
      <c r="D18" s="93"/>
    </row>
    <row r="19" spans="1:4" ht="12.6" customHeight="1" x14ac:dyDescent="0.3">
      <c r="A19" s="24"/>
      <c r="B19" s="24"/>
      <c r="C19" s="25"/>
      <c r="D19" s="93"/>
    </row>
    <row r="20" spans="1:4" ht="12.6" customHeight="1" x14ac:dyDescent="0.3">
      <c r="A20" s="24" t="s">
        <v>62</v>
      </c>
      <c r="B20" s="24"/>
      <c r="D20" s="25" t="s">
        <v>63</v>
      </c>
    </row>
    <row r="21" spans="1:4" ht="12.6" customHeight="1" x14ac:dyDescent="0.3">
      <c r="A21" s="24"/>
      <c r="B21" s="24"/>
      <c r="D21" s="25"/>
    </row>
    <row r="22" spans="1:4" ht="12.6" customHeight="1" x14ac:dyDescent="0.3">
      <c r="A22" s="24"/>
      <c r="B22" s="24"/>
      <c r="D22" s="25"/>
    </row>
    <row r="23" spans="1:4" ht="12.6" customHeight="1" x14ac:dyDescent="0.3">
      <c r="A23" s="24" t="s">
        <v>33</v>
      </c>
      <c r="B23" s="24"/>
      <c r="D23" s="25" t="s">
        <v>34</v>
      </c>
    </row>
  </sheetData>
  <mergeCells count="2"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2024-05-16T10:02:26Z</dcterms:modified>
</cp:coreProperties>
</file>