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P:\Accounting\AzatAbdoldin\KASE\отчетность\2025\Q2 2025\"/>
    </mc:Choice>
  </mc:AlternateContent>
  <xr:revisionPtr revIDLastSave="0" documentId="13_ncr:1_{0215573A-8762-4377-8B60-9C620682A436}" xr6:coauthVersionLast="47" xr6:coauthVersionMax="47" xr10:uidLastSave="{00000000-0000-0000-0000-000000000000}"/>
  <bookViews>
    <workbookView xWindow="43080" yWindow="-120" windowWidth="29040" windowHeight="15840" tabRatio="932" xr2:uid="{00000000-000D-0000-FFFF-FFFF00000000}"/>
  </bookViews>
  <sheets>
    <sheet name="ББ" sheetId="21" r:id="rId1"/>
    <sheet name="ОПиУ" sheetId="22" r:id="rId2"/>
    <sheet name="ДДС" sheetId="23" r:id="rId3"/>
    <sheet name="Капитал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3" l="1"/>
  <c r="B49" i="23" s="1"/>
  <c r="B50" i="23" s="1"/>
  <c r="B36" i="23"/>
  <c r="C36" i="23"/>
  <c r="D8" i="22" l="1"/>
  <c r="D11" i="22" s="1"/>
  <c r="D17" i="22" s="1"/>
  <c r="D19" i="22" s="1"/>
  <c r="D21" i="22" s="1"/>
  <c r="C44" i="23"/>
  <c r="C19" i="23"/>
  <c r="C24" i="23" s="1"/>
  <c r="C29" i="23" s="1"/>
  <c r="C47" i="23" s="1"/>
  <c r="C49" i="23" s="1"/>
  <c r="C19" i="26"/>
  <c r="D11" i="26"/>
  <c r="E11" i="26"/>
  <c r="C11" i="26"/>
  <c r="D19" i="26" l="1"/>
  <c r="E19" i="26"/>
  <c r="B19" i="23"/>
  <c r="B24" i="23" l="1"/>
  <c r="B44" i="23"/>
  <c r="C8" i="22" l="1"/>
  <c r="C30" i="21"/>
  <c r="C16" i="21"/>
  <c r="D16" i="21" l="1"/>
  <c r="C25" i="21" l="1"/>
  <c r="B29" i="23" l="1"/>
  <c r="C11" i="22" l="1"/>
  <c r="C31" i="21"/>
  <c r="D30" i="21"/>
  <c r="D25" i="21"/>
  <c r="D31" i="21" l="1"/>
  <c r="C17" i="22"/>
  <c r="C19" i="22" s="1"/>
  <c r="C21" i="22" s="1"/>
</calcChain>
</file>

<file path=xl/sharedStrings.xml><?xml version="1.0" encoding="utf-8"?>
<sst xmlns="http://schemas.openxmlformats.org/spreadsheetml/2006/main" count="128" uniqueCount="106">
  <si>
    <t>Денежные средства и их эквиваленты</t>
  </si>
  <si>
    <t>Кредиты клиентам</t>
  </si>
  <si>
    <t>Прочие активы</t>
  </si>
  <si>
    <t>Запасы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</si>
  <si>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</si>
  <si>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</si>
  <si>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</si>
  <si>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</si>
  <si>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</si>
  <si>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</si>
  <si>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</si>
  <si>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</si>
  <si>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</si>
  <si>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</si>
  <si>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</si>
  <si>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</si>
  <si>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</si>
  <si>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</si>
  <si>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</si>
  <si>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</si>
  <si>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</si>
  <si>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</si>
  <si>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</si>
  <si>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</si>
  <si>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</si>
  <si>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</si>
  <si>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</si>
  <si>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</si>
  <si>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</si>
  <si>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</si>
  <si>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Прочие совокупный доход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</si>
  <si>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</si>
  <si>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</si>
  <si>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</si>
  <si>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Амортизация активов в форме права пользования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</si>
  <si>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</si>
  <si>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</si>
  <si>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</si>
  <si>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</si>
  <si>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</si>
  <si>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</si>
  <si>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</si>
  <si>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</si>
  <si>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</si>
  <si>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</si>
  <si>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</si>
  <si>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</si>
  <si>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</si>
  <si>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</si>
  <si>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</si>
  <si>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</si>
  <si>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</si>
  <si>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</si>
  <si>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</si>
  <si>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Погашение обязательств по аренде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</si>
  <si>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</si>
  <si>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</si>
  <si>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</si>
  <si>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</si>
  <si>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</si>
  <si>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</si>
  <si>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</si>
  <si>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</si>
  <si>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>(в тысячах казахстанских тенге)</t>
  </si>
  <si>
    <t xml:space="preserve"> (в тысячах казахстанских тенге)</t>
  </si>
  <si>
    <t>Облигации выпущенные</t>
  </si>
  <si>
    <t xml:space="preserve">Выплата дивидендов учредителю </t>
  </si>
  <si>
    <t>ТОО “Микрофинансовая организация “Swiss Capital (Свисс Капитал)”                                     ПРОМЕЖУТОЧНЫЙ СОКРАЩЕННЫЙ ОТЧЕТ О ДВИЖЕНИИ ДЕНЕЖНЫХ СРЕДСТВ</t>
  </si>
  <si>
    <t xml:space="preserve">ТОО “Микрофинансовая организация “Swiss Capital (Свисс Капитал)”                                                      ПРОМЕЖУТОЧНЫЙ СОКРАЩЕННЫЙ ОТЧЕТ ОБ ИЗМЕНЕНИЯХ В КАПИТАЛЕ </t>
  </si>
  <si>
    <t>ТОО “Микрофинансовая организация “Swiss Capital (Свисс Капитал)”                        ПРОМЕЖУТОЧНЫЙ СОКРАЩЕННЫЙ ОТЧЕТ О ФИНАНСОВОМ ПОЛОЖЕНИИ</t>
  </si>
  <si>
    <t>Нераспределенная прибыль</t>
  </si>
  <si>
    <t>ТОО “Микрофинансовая организация “Swiss Capital (Свисс Капитал)”                                                               ПРОМЕЖУТОЧНЫЙ СОКРАЩЕННЫЙ  ОТЧЕТ О СОВОКУПНОМ ДОХОДЕ</t>
  </si>
  <si>
    <t>Начисленные процентные расходы по облигациям выпущенным</t>
  </si>
  <si>
    <t>Выплата дивидендов</t>
  </si>
  <si>
    <t>Итого совокупный доход за период</t>
  </si>
  <si>
    <t>Прибыль за период</t>
  </si>
  <si>
    <t>Денежные средства и их эквиваленты, на начало периода</t>
  </si>
  <si>
    <t>Денежные средства и их эквиваленты, на конец периода</t>
  </si>
  <si>
    <t>Директор</t>
  </si>
  <si>
    <t>2024 года (неаудировано)</t>
  </si>
  <si>
    <t>Остаток на 1 января 2024</t>
  </si>
  <si>
    <t>Выпущенные облигации</t>
  </si>
  <si>
    <t>–</t>
  </si>
  <si>
    <t>Прибыль за период за год</t>
  </si>
  <si>
    <t>Итого сосовокупный доход за год</t>
  </si>
  <si>
    <t>Дивиденды объявленные</t>
  </si>
  <si>
    <t>за шесть месяцев, закончившихся 30 июня</t>
  </si>
  <si>
    <t xml:space="preserve">за шесть месяцев, закончившихся 30 июня </t>
  </si>
  <si>
    <t>за шесть месяцев, закончившихся 30 июня 2025 года</t>
  </si>
  <si>
    <t>На 31 декабря 2024 года</t>
  </si>
  <si>
    <t>Остаток на 1 января 2025</t>
  </si>
  <si>
    <t>Итого сосовокупный доход за период закончившийся 30 июня 2025 года</t>
  </si>
  <si>
    <t>На 30 июня 2025 года</t>
  </si>
  <si>
    <t>Максимова А.А.</t>
  </si>
  <si>
    <t>2025 года (неаудировано)</t>
  </si>
  <si>
    <t xml:space="preserve">30 июня 2025 года                                        ( неаудировано) </t>
  </si>
  <si>
    <t xml:space="preserve">31 декабря                    2024 года </t>
  </si>
  <si>
    <t>Предоплата по корпоративному подоходному налогу</t>
  </si>
  <si>
    <t>Прибыль за период закончившийся 30 июня 2025 года</t>
  </si>
  <si>
    <t>Доходы по операциям «обратное РЕПО»</t>
  </si>
  <si>
    <t>Уменьшение / (Увеличение) в кредитах клиентам</t>
  </si>
  <si>
    <t>Уменьшение / (Увеличение) в прочих активах</t>
  </si>
  <si>
    <t>Увеличение / (Уменьшение) в кредиторской задолженности</t>
  </si>
  <si>
    <t>Увеличение / (Уменьшение) в прочих обязательствах</t>
  </si>
  <si>
    <t>Выкуп облиаций</t>
  </si>
  <si>
    <t xml:space="preserve">Экономия / (Расходы) по корпоративному подоходному налогу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</si>
</sst>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#,##0\ _₽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167" fontId="7" fillId="0" borderId="4" xfId="0" applyNumberFormat="1" applyFont="1" applyBorder="1" applyAlignment="1">
      <alignment horizontal="center"/>
    </xf>
    <xf numFmtId="167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7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wrapText="1"/>
    </xf>
    <xf numFmtId="167" fontId="8" fillId="0" borderId="3" xfId="0" applyNumberFormat="1" applyFont="1" applyBorder="1" applyAlignment="1">
      <alignment horizontal="center" wrapText="1"/>
    </xf>
    <xf numFmtId="167" fontId="7" fillId="0" borderId="0" xfId="0" applyNumberFormat="1" applyFont="1"/>
    <xf numFmtId="167" fontId="7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3" fillId="0" borderId="1" xfId="0" applyFont="1" applyBorder="1"/>
    <xf numFmtId="0" fontId="8" fillId="0" borderId="1" xfId="0" applyFont="1" applyBorder="1" applyAlignment="1">
      <alignment horizontal="right" wrapText="1"/>
    </xf>
    <xf numFmtId="166" fontId="8" fillId="0" borderId="0" xfId="1" applyNumberFormat="1" applyFont="1"/>
    <xf numFmtId="165" fontId="7" fillId="0" borderId="0" xfId="1" applyNumberFormat="1" applyFont="1"/>
    <xf numFmtId="166" fontId="7" fillId="0" borderId="0" xfId="1" applyNumberFormat="1" applyFont="1"/>
    <xf numFmtId="0" fontId="8" fillId="0" borderId="2" xfId="0" applyFont="1" applyBorder="1" applyAlignment="1">
      <alignment wrapText="1"/>
    </xf>
    <xf numFmtId="166" fontId="8" fillId="0" borderId="2" xfId="0" applyNumberFormat="1" applyFont="1" applyBorder="1"/>
    <xf numFmtId="167" fontId="10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67" fontId="8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67" fontId="7" fillId="3" borderId="6" xfId="0" applyNumberFormat="1" applyFont="1" applyFill="1" applyBorder="1" applyAlignment="1">
      <alignment horizontal="center" vertical="center"/>
    </xf>
    <xf numFmtId="167" fontId="8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167" fontId="8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9" fontId="7" fillId="0" borderId="0" xfId="9" applyFont="1"/>
    <xf numFmtId="0" fontId="8" fillId="0" borderId="0" xfId="0" applyFont="1" applyAlignment="1">
      <alignment vertical="top"/>
    </xf>
    <xf numFmtId="3" fontId="7" fillId="0" borderId="4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0" borderId="0" xfId="0" applyFont="1" applyAlignment="1">
      <alignment horizontal="left" vertical="top" wrapText="1"/>
    </xf>
    <xf numFmtId="167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166" fontId="14" fillId="0" borderId="0" xfId="1" applyNumberFormat="1" applyFont="1" applyAlignment="1">
      <alignment horizontal="center"/>
    </xf>
  </cellXfs>
  <cellStyles count="10">
    <cellStyle name="Comma" xfId="1" builtinId="3"/>
    <cellStyle name="Comma 109" xfId="7" xr:uid="{00000000-0005-0000-0000-000000000000}"/>
    <cellStyle name="Normal" xfId="0" builtinId="0"/>
    <cellStyle name="Normal 2 2 5" xfId="3" xr:uid="{00000000-0005-0000-0000-000002000000}"/>
    <cellStyle name="Normal 2 4" xfId="8" xr:uid="{00000000-0005-0000-0000-000003000000}"/>
    <cellStyle name="Normal 2 54" xfId="6" xr:uid="{00000000-0005-0000-0000-000004000000}"/>
    <cellStyle name="Normal 3 4" xfId="2" xr:uid="{00000000-0005-0000-0000-000005000000}"/>
    <cellStyle name="Percent" xfId="9" builtinId="5"/>
    <cellStyle name="Обычный 2 2" xfId="4" xr:uid="{00000000-0005-0000-0000-000008000000}"/>
    <cellStyle name="Финансовый 2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115" zoomScaleNormal="115" workbookViewId="0">
      <selection activeCell="C27" sqref="C27"/>
    </sheetView>
  </sheetViews>
  <sheetFormatPr defaultColWidth="9.1796875" defaultRowHeight="14" x14ac:dyDescent="0.3"/>
  <cols>
    <col min="1" max="1" width="42.453125" style="1" customWidth="1"/>
    <col min="2" max="2" width="8.1796875" style="8" customWidth="1"/>
    <col min="3" max="3" width="18.453125" style="5" customWidth="1"/>
    <col min="4" max="4" width="17.81640625" style="5" customWidth="1"/>
    <col min="5" max="16384" width="9.1796875" style="1"/>
  </cols>
  <sheetData>
    <row r="1" spans="1:7" ht="57" customHeight="1" x14ac:dyDescent="0.3">
      <c r="A1" s="60" t="s">
        <v>69</v>
      </c>
      <c r="B1" s="60"/>
      <c r="C1" s="60"/>
      <c r="D1" s="60"/>
    </row>
    <row r="2" spans="1:7" ht="21.75" customHeight="1" x14ac:dyDescent="0.3">
      <c r="A2" s="45" t="s">
        <v>88</v>
      </c>
      <c r="B2" s="45"/>
      <c r="C2" s="1"/>
      <c r="D2" s="1"/>
    </row>
    <row r="3" spans="1:7" ht="19.5" customHeight="1" x14ac:dyDescent="0.3">
      <c r="A3" s="13" t="s">
        <v>63</v>
      </c>
      <c r="B3" s="10"/>
      <c r="C3" s="1"/>
      <c r="D3" s="1"/>
    </row>
    <row r="4" spans="1:7" ht="38.25" customHeight="1" thickBot="1" x14ac:dyDescent="0.35">
      <c r="B4" s="6" t="s">
        <v>62</v>
      </c>
      <c r="C4" s="30" t="s">
        <v>95</v>
      </c>
      <c r="D4" s="30" t="s">
        <v>96</v>
      </c>
    </row>
    <row r="6" spans="1:7" x14ac:dyDescent="0.3">
      <c r="A6" s="10" t="s">
        <v>20</v>
      </c>
      <c r="B6" s="7"/>
      <c r="C6" s="4"/>
      <c r="D6" s="4"/>
    </row>
    <row r="7" spans="1:7" x14ac:dyDescent="0.3">
      <c r="A7" s="1" t="s">
        <v>0</v>
      </c>
      <c r="B7" s="8">
        <v>12</v>
      </c>
      <c r="C7" s="5">
        <v>4064266</v>
      </c>
      <c r="D7" s="5">
        <v>918330</v>
      </c>
    </row>
    <row r="8" spans="1:7" x14ac:dyDescent="0.3">
      <c r="A8" s="1" t="s">
        <v>1</v>
      </c>
      <c r="B8" s="8">
        <v>13</v>
      </c>
      <c r="C8" s="5">
        <v>9517988</v>
      </c>
      <c r="D8" s="5">
        <v>8612768</v>
      </c>
    </row>
    <row r="9" spans="1:7" x14ac:dyDescent="0.3">
      <c r="A9" s="1" t="s">
        <v>3</v>
      </c>
      <c r="C9" s="5">
        <v>205238</v>
      </c>
      <c r="D9" s="5">
        <v>279200</v>
      </c>
    </row>
    <row r="10" spans="1:7" x14ac:dyDescent="0.3">
      <c r="A10" s="1" t="s">
        <v>97</v>
      </c>
      <c r="C10" s="5">
        <v>64862</v>
      </c>
      <c r="D10" s="5">
        <v>22386</v>
      </c>
    </row>
    <row r="11" spans="1:7" x14ac:dyDescent="0.3">
      <c r="A11" s="1" t="s">
        <v>4</v>
      </c>
      <c r="B11" s="8">
        <v>14</v>
      </c>
      <c r="C11" s="5">
        <v>70641</v>
      </c>
      <c r="D11" s="5">
        <v>68239</v>
      </c>
      <c r="G11" s="50"/>
    </row>
    <row r="12" spans="1:7" x14ac:dyDescent="0.3">
      <c r="A12" s="1" t="s">
        <v>5</v>
      </c>
      <c r="B12" s="8">
        <v>18</v>
      </c>
      <c r="C12" s="5">
        <v>305350</v>
      </c>
      <c r="D12" s="5">
        <v>305332</v>
      </c>
    </row>
    <row r="13" spans="1:7" x14ac:dyDescent="0.3">
      <c r="A13" s="1" t="s">
        <v>6</v>
      </c>
      <c r="C13" s="5">
        <v>4835</v>
      </c>
      <c r="D13" s="5">
        <v>7453</v>
      </c>
    </row>
    <row r="14" spans="1:7" ht="28" x14ac:dyDescent="0.3">
      <c r="A14" s="47" t="s">
        <v>7</v>
      </c>
      <c r="C14" s="5">
        <v>18469</v>
      </c>
      <c r="D14" s="5">
        <v>18469</v>
      </c>
      <c r="G14" s="20"/>
    </row>
    <row r="15" spans="1:7" ht="14.5" thickBot="1" x14ac:dyDescent="0.35">
      <c r="A15" s="1" t="s">
        <v>2</v>
      </c>
      <c r="B15" s="8">
        <v>15</v>
      </c>
      <c r="C15" s="11">
        <v>423998</v>
      </c>
      <c r="D15" s="11">
        <v>375967</v>
      </c>
    </row>
    <row r="16" spans="1:7" ht="14.5" thickTop="1" x14ac:dyDescent="0.3">
      <c r="A16" s="2" t="s">
        <v>21</v>
      </c>
      <c r="B16" s="7"/>
      <c r="C16" s="4">
        <f>SUM(C7:C15)</f>
        <v>14675647</v>
      </c>
      <c r="D16" s="4">
        <f>SUM(D7:D15)</f>
        <v>10608144</v>
      </c>
    </row>
    <row r="18" spans="1:8" x14ac:dyDescent="0.3">
      <c r="A18" s="2" t="s">
        <v>22</v>
      </c>
      <c r="B18" s="7"/>
      <c r="C18" s="4"/>
      <c r="D18" s="4"/>
    </row>
    <row r="19" spans="1:8" x14ac:dyDescent="0.3">
      <c r="A19" s="1" t="s">
        <v>8</v>
      </c>
      <c r="B19" s="8">
        <v>16</v>
      </c>
      <c r="C19" s="5">
        <v>2277568</v>
      </c>
      <c r="D19" s="5">
        <v>2277582</v>
      </c>
    </row>
    <row r="20" spans="1:8" x14ac:dyDescent="0.3">
      <c r="A20" s="1" t="s">
        <v>65</v>
      </c>
      <c r="C20" s="5">
        <v>9868104</v>
      </c>
      <c r="D20" s="5">
        <v>5953098</v>
      </c>
    </row>
    <row r="21" spans="1:8" x14ac:dyDescent="0.3">
      <c r="A21" s="1" t="s">
        <v>11</v>
      </c>
      <c r="B21" s="8">
        <v>17</v>
      </c>
      <c r="C21" s="5">
        <v>21421</v>
      </c>
      <c r="D21" s="5">
        <v>22997</v>
      </c>
    </row>
    <row r="22" spans="1:8" x14ac:dyDescent="0.3">
      <c r="A22" s="1" t="s">
        <v>10</v>
      </c>
      <c r="C22" s="5">
        <v>13164</v>
      </c>
      <c r="D22" s="5">
        <v>90987</v>
      </c>
    </row>
    <row r="23" spans="1:8" x14ac:dyDescent="0.3">
      <c r="A23" s="1" t="s">
        <v>12</v>
      </c>
      <c r="C23" s="5">
        <v>332172</v>
      </c>
      <c r="D23" s="5">
        <v>326057</v>
      </c>
      <c r="G23" s="20"/>
      <c r="H23" s="20"/>
    </row>
    <row r="24" spans="1:8" ht="14.5" thickBot="1" x14ac:dyDescent="0.35">
      <c r="A24" s="1" t="s">
        <v>9</v>
      </c>
      <c r="B24" s="8">
        <v>19</v>
      </c>
      <c r="C24" s="11">
        <v>128008</v>
      </c>
      <c r="D24" s="11">
        <v>183781</v>
      </c>
    </row>
    <row r="25" spans="1:8" ht="15" thickTop="1" thickBot="1" x14ac:dyDescent="0.35">
      <c r="A25" s="2" t="s">
        <v>23</v>
      </c>
      <c r="B25" s="7"/>
      <c r="C25" s="12">
        <f>SUM(C19:C24)</f>
        <v>12640437</v>
      </c>
      <c r="D25" s="12">
        <f>SUM(D19:D24)</f>
        <v>8854502</v>
      </c>
    </row>
    <row r="26" spans="1:8" ht="14.5" thickTop="1" x14ac:dyDescent="0.3"/>
    <row r="27" spans="1:8" x14ac:dyDescent="0.3">
      <c r="A27" s="2" t="s">
        <v>24</v>
      </c>
      <c r="B27" s="7"/>
      <c r="C27" s="4"/>
      <c r="D27" s="4"/>
    </row>
    <row r="28" spans="1:8" x14ac:dyDescent="0.3">
      <c r="A28" s="1" t="s">
        <v>13</v>
      </c>
      <c r="B28" s="8">
        <v>20</v>
      </c>
      <c r="C28" s="5">
        <v>2026113</v>
      </c>
      <c r="D28" s="5">
        <v>2026113</v>
      </c>
    </row>
    <row r="29" spans="1:8" x14ac:dyDescent="0.3">
      <c r="A29" s="1" t="s">
        <v>70</v>
      </c>
      <c r="C29" s="5">
        <v>9097</v>
      </c>
      <c r="D29" s="5">
        <v>-272471</v>
      </c>
      <c r="F29" s="20"/>
    </row>
    <row r="30" spans="1:8" ht="14.5" thickBot="1" x14ac:dyDescent="0.35">
      <c r="A30" s="2" t="s">
        <v>25</v>
      </c>
      <c r="B30" s="7"/>
      <c r="C30" s="12">
        <f>SUM(C28:C29)</f>
        <v>2035210</v>
      </c>
      <c r="D30" s="12">
        <f>SUM(D28:D29)</f>
        <v>1753642</v>
      </c>
      <c r="F30" s="55"/>
    </row>
    <row r="31" spans="1:8" ht="15" thickTop="1" thickBot="1" x14ac:dyDescent="0.35">
      <c r="A31" s="2" t="s">
        <v>26</v>
      </c>
      <c r="B31" s="7"/>
      <c r="C31" s="12">
        <f>C30+C25</f>
        <v>14675647</v>
      </c>
      <c r="D31" s="12">
        <f>D30+D25</f>
        <v>10608144</v>
      </c>
    </row>
    <row r="32" spans="1:8" ht="14.5" thickTop="1" x14ac:dyDescent="0.3"/>
    <row r="34" spans="1:4" x14ac:dyDescent="0.3">
      <c r="A34" s="48"/>
      <c r="B34" s="48"/>
      <c r="C34" s="48"/>
      <c r="D34" s="37"/>
    </row>
    <row r="35" spans="1:4" x14ac:dyDescent="0.3">
      <c r="A35" s="48"/>
      <c r="B35" s="48"/>
      <c r="C35" s="48"/>
      <c r="D35" s="37"/>
    </row>
    <row r="36" spans="1:4" ht="14.5" x14ac:dyDescent="0.35">
      <c r="A36" s="58" t="s">
        <v>78</v>
      </c>
      <c r="B36" s="14"/>
      <c r="C36" s="15" t="s">
        <v>93</v>
      </c>
      <c r="D36" s="36"/>
    </row>
    <row r="37" spans="1:4" ht="14.5" x14ac:dyDescent="0.35">
      <c r="A37" s="48"/>
      <c r="B37" s="14"/>
      <c r="C37" s="15"/>
      <c r="D37" s="36"/>
    </row>
    <row r="38" spans="1:4" ht="14.5" x14ac:dyDescent="0.35">
      <c r="A38" s="48"/>
      <c r="B38" s="14"/>
      <c r="C38" s="49"/>
      <c r="D38" s="49"/>
    </row>
    <row r="39" spans="1:4" ht="14.5" x14ac:dyDescent="0.3">
      <c r="A39" s="16"/>
      <c r="B39" s="16"/>
      <c r="C39" s="16"/>
      <c r="D39" s="16"/>
    </row>
    <row r="40" spans="1:4" ht="14.5" x14ac:dyDescent="0.35">
      <c r="A40" s="13"/>
      <c r="B40"/>
      <c r="C40"/>
      <c r="D4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opLeftCell="A4" zoomScale="115" zoomScaleNormal="115" workbookViewId="0">
      <selection activeCell="A28" sqref="A28"/>
    </sheetView>
  </sheetViews>
  <sheetFormatPr defaultColWidth="9.1796875" defaultRowHeight="14" x14ac:dyDescent="0.3"/>
  <cols>
    <col min="1" max="1" width="56.54296875" style="9" customWidth="1"/>
    <col min="2" max="2" width="9.81640625" style="33" customWidth="1"/>
    <col min="3" max="3" width="17.26953125" style="5" customWidth="1"/>
    <col min="4" max="4" width="18.7265625" style="5" customWidth="1"/>
    <col min="5" max="5" width="11.1796875" style="1" bestFit="1" customWidth="1"/>
    <col min="6" max="6" width="10" style="1" bestFit="1" customWidth="1"/>
    <col min="7" max="7" width="9.1796875" style="2"/>
    <col min="8" max="16384" width="9.1796875" style="1"/>
  </cols>
  <sheetData>
    <row r="1" spans="1:7" s="17" customFormat="1" ht="57" customHeight="1" x14ac:dyDescent="0.35">
      <c r="A1" s="60" t="s">
        <v>71</v>
      </c>
      <c r="B1" s="60"/>
      <c r="C1" s="60"/>
      <c r="D1" s="60"/>
      <c r="G1" s="51"/>
    </row>
    <row r="2" spans="1:7" ht="21.75" customHeight="1" x14ac:dyDescent="0.3">
      <c r="A2" s="45" t="s">
        <v>88</v>
      </c>
      <c r="B2" s="1"/>
      <c r="C2" s="1"/>
      <c r="D2" s="1"/>
    </row>
    <row r="3" spans="1:7" ht="29.65" customHeight="1" x14ac:dyDescent="0.3">
      <c r="A3" s="44" t="s">
        <v>63</v>
      </c>
      <c r="B3" s="32"/>
      <c r="C3" s="61" t="s">
        <v>87</v>
      </c>
      <c r="D3" s="61"/>
    </row>
    <row r="4" spans="1:7" ht="35.25" customHeight="1" thickBot="1" x14ac:dyDescent="0.35">
      <c r="B4" s="6" t="s">
        <v>62</v>
      </c>
      <c r="C4" s="19" t="s">
        <v>94</v>
      </c>
      <c r="D4" s="19" t="s">
        <v>79</v>
      </c>
    </row>
    <row r="6" spans="1:7" x14ac:dyDescent="0.3">
      <c r="A6" s="9" t="s">
        <v>14</v>
      </c>
      <c r="B6" s="33">
        <v>5</v>
      </c>
      <c r="C6" s="38">
        <v>1682677</v>
      </c>
      <c r="D6" s="38">
        <v>1812712</v>
      </c>
    </row>
    <row r="7" spans="1:7" ht="14.5" thickBot="1" x14ac:dyDescent="0.35">
      <c r="A7" s="9" t="s">
        <v>17</v>
      </c>
      <c r="B7" s="33">
        <v>6</v>
      </c>
      <c r="C7" s="52">
        <v>-611584</v>
      </c>
      <c r="D7" s="52">
        <v>-588965</v>
      </c>
    </row>
    <row r="8" spans="1:7" ht="14.5" thickTop="1" x14ac:dyDescent="0.3">
      <c r="A8" s="18" t="s">
        <v>27</v>
      </c>
      <c r="B8" s="34"/>
      <c r="C8" s="53">
        <f>SUM(C6:C7)</f>
        <v>1071093</v>
      </c>
      <c r="D8" s="53">
        <f>SUM(D6:D7)</f>
        <v>1223747</v>
      </c>
    </row>
    <row r="9" spans="1:7" x14ac:dyDescent="0.3">
      <c r="C9" s="38"/>
      <c r="D9" s="38"/>
    </row>
    <row r="10" spans="1:7" ht="14.5" thickBot="1" x14ac:dyDescent="0.35">
      <c r="A10" s="9" t="s">
        <v>19</v>
      </c>
      <c r="C10" s="52">
        <v>-128908</v>
      </c>
      <c r="D10" s="52">
        <v>-288231</v>
      </c>
    </row>
    <row r="11" spans="1:7" ht="29" thickTop="1" thickBot="1" x14ac:dyDescent="0.35">
      <c r="A11" s="18" t="s">
        <v>28</v>
      </c>
      <c r="B11" s="34"/>
      <c r="C11" s="54">
        <f>SUM(C8:C10)</f>
        <v>942185</v>
      </c>
      <c r="D11" s="54">
        <f>SUM(D8:D10)</f>
        <v>935516</v>
      </c>
    </row>
    <row r="12" spans="1:7" ht="14.5" thickTop="1" x14ac:dyDescent="0.3">
      <c r="C12" s="55"/>
      <c r="D12" s="55"/>
    </row>
    <row r="13" spans="1:7" x14ac:dyDescent="0.3">
      <c r="A13" s="9" t="s">
        <v>29</v>
      </c>
      <c r="B13" s="33">
        <v>7</v>
      </c>
      <c r="C13" s="56">
        <v>-382455</v>
      </c>
      <c r="D13" s="56">
        <v>-274710</v>
      </c>
    </row>
    <row r="14" spans="1:7" x14ac:dyDescent="0.3">
      <c r="A14" s="9" t="s">
        <v>18</v>
      </c>
      <c r="B14" s="33">
        <v>8</v>
      </c>
      <c r="C14" s="38">
        <v>-472381</v>
      </c>
      <c r="D14" s="38">
        <v>-506211</v>
      </c>
    </row>
    <row r="15" spans="1:7" ht="28" x14ac:dyDescent="0.3">
      <c r="A15" s="9" t="s">
        <v>16</v>
      </c>
      <c r="B15" s="33">
        <v>9</v>
      </c>
      <c r="C15" s="38">
        <v>25407</v>
      </c>
      <c r="D15" s="38">
        <v>-152668</v>
      </c>
    </row>
    <row r="16" spans="1:7" x14ac:dyDescent="0.3">
      <c r="A16" s="9" t="s">
        <v>15</v>
      </c>
      <c r="B16" s="33">
        <v>10</v>
      </c>
      <c r="C16" s="38">
        <v>99376</v>
      </c>
      <c r="D16" s="38">
        <v>67240</v>
      </c>
    </row>
    <row r="17" spans="1:4" ht="33.75" customHeight="1" thickBot="1" x14ac:dyDescent="0.35">
      <c r="A17" s="18" t="s">
        <v>58</v>
      </c>
      <c r="B17" s="34"/>
      <c r="C17" s="57">
        <f>SUM(C11:C16)</f>
        <v>212132</v>
      </c>
      <c r="D17" s="57">
        <f>SUM(D11:D16)</f>
        <v>69167</v>
      </c>
    </row>
    <row r="18" spans="1:4" ht="28.5" thickTop="1" x14ac:dyDescent="0.3">
      <c r="A18" s="9" t="s">
        <v>105</v>
      </c>
      <c r="B18" s="33">
        <v>11</v>
      </c>
      <c r="C18" s="38">
        <v>69436</v>
      </c>
      <c r="D18" s="38">
        <v>-27217</v>
      </c>
    </row>
    <row r="19" spans="1:4" ht="14.5" thickBot="1" x14ac:dyDescent="0.35">
      <c r="A19" s="59" t="s">
        <v>75</v>
      </c>
      <c r="B19" s="34"/>
      <c r="C19" s="57">
        <f>SUM(C17:C18)</f>
        <v>281568</v>
      </c>
      <c r="D19" s="57">
        <f>SUM(D17:D18)</f>
        <v>41950</v>
      </c>
    </row>
    <row r="20" spans="1:4" ht="14.5" thickTop="1" x14ac:dyDescent="0.3">
      <c r="A20" s="9" t="s">
        <v>30</v>
      </c>
      <c r="C20" s="38">
        <v>0</v>
      </c>
      <c r="D20" s="38">
        <v>0</v>
      </c>
    </row>
    <row r="21" spans="1:4" ht="14.5" thickBot="1" x14ac:dyDescent="0.35">
      <c r="A21" s="18" t="s">
        <v>74</v>
      </c>
      <c r="B21" s="34"/>
      <c r="C21" s="57">
        <f>SUM(C19:C20)</f>
        <v>281568</v>
      </c>
      <c r="D21" s="57">
        <f>SUM(D19:D20)</f>
        <v>41950</v>
      </c>
    </row>
    <row r="22" spans="1:4" ht="14.5" thickTop="1" x14ac:dyDescent="0.3">
      <c r="A22" s="1"/>
      <c r="B22" s="8"/>
    </row>
    <row r="23" spans="1:4" x14ac:dyDescent="0.3">
      <c r="A23" s="1"/>
      <c r="B23" s="8"/>
    </row>
    <row r="24" spans="1:4" x14ac:dyDescent="0.3">
      <c r="A24" s="48"/>
      <c r="B24" s="48"/>
      <c r="C24" s="48"/>
      <c r="D24" s="37"/>
    </row>
    <row r="25" spans="1:4" x14ac:dyDescent="0.3">
      <c r="A25" s="48"/>
      <c r="B25" s="48"/>
      <c r="C25" s="48"/>
      <c r="D25" s="37"/>
    </row>
    <row r="26" spans="1:4" ht="14.5" x14ac:dyDescent="0.35">
      <c r="A26" s="58" t="s">
        <v>78</v>
      </c>
      <c r="B26" s="14"/>
      <c r="C26" s="15" t="s">
        <v>93</v>
      </c>
      <c r="D26" s="36"/>
    </row>
  </sheetData>
  <mergeCells count="2">
    <mergeCell ref="A1:D1"/>
    <mergeCell ref="C3:D3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54"/>
  <sheetViews>
    <sheetView topLeftCell="A19" zoomScale="85" zoomScaleNormal="85" workbookViewId="0">
      <selection activeCell="B53" sqref="B53"/>
    </sheetView>
  </sheetViews>
  <sheetFormatPr defaultColWidth="9.1796875" defaultRowHeight="14" x14ac:dyDescent="0.3"/>
  <cols>
    <col min="1" max="1" width="82.54296875" style="9" customWidth="1"/>
    <col min="2" max="2" width="17" style="21" customWidth="1"/>
    <col min="3" max="3" width="20.453125" style="39" customWidth="1"/>
    <col min="4" max="4" width="13.1796875" style="1" customWidth="1"/>
    <col min="5" max="16384" width="9.1796875" style="1"/>
  </cols>
  <sheetData>
    <row r="1" spans="1:4" ht="57" customHeight="1" x14ac:dyDescent="0.3">
      <c r="A1" s="60" t="s">
        <v>67</v>
      </c>
      <c r="B1" s="60"/>
      <c r="C1" s="60"/>
      <c r="D1" s="46"/>
    </row>
    <row r="2" spans="1:4" ht="21.75" customHeight="1" x14ac:dyDescent="0.3">
      <c r="A2" s="45" t="s">
        <v>88</v>
      </c>
      <c r="B2" s="45"/>
    </row>
    <row r="3" spans="1:4" ht="19.5" customHeight="1" x14ac:dyDescent="0.3">
      <c r="A3" s="17" t="s">
        <v>64</v>
      </c>
      <c r="B3" s="61" t="s">
        <v>86</v>
      </c>
      <c r="C3" s="61"/>
    </row>
    <row r="4" spans="1:4" ht="28.5" thickBot="1" x14ac:dyDescent="0.35">
      <c r="A4" s="13"/>
      <c r="B4" s="19" t="s">
        <v>94</v>
      </c>
      <c r="C4" s="19" t="s">
        <v>79</v>
      </c>
    </row>
    <row r="5" spans="1:4" x14ac:dyDescent="0.3">
      <c r="A5" s="41" t="s">
        <v>46</v>
      </c>
      <c r="B5" s="35"/>
      <c r="C5" s="42"/>
    </row>
    <row r="6" spans="1:4" x14ac:dyDescent="0.3">
      <c r="A6" s="9" t="s">
        <v>58</v>
      </c>
      <c r="B6" s="40">
        <v>212132</v>
      </c>
      <c r="C6" s="40">
        <v>69167</v>
      </c>
    </row>
    <row r="7" spans="1:4" x14ac:dyDescent="0.3">
      <c r="B7" s="39"/>
    </row>
    <row r="8" spans="1:4" x14ac:dyDescent="0.3">
      <c r="A8" s="9" t="s">
        <v>32</v>
      </c>
      <c r="B8" s="39"/>
    </row>
    <row r="9" spans="1:4" x14ac:dyDescent="0.3">
      <c r="A9" s="9" t="s">
        <v>33</v>
      </c>
      <c r="B9" s="39">
        <v>11326</v>
      </c>
      <c r="C9" s="39">
        <v>58307</v>
      </c>
    </row>
    <row r="10" spans="1:4" x14ac:dyDescent="0.3">
      <c r="A10" s="9" t="s">
        <v>34</v>
      </c>
      <c r="B10" s="39">
        <v>56193</v>
      </c>
    </row>
    <row r="11" spans="1:4" x14ac:dyDescent="0.3">
      <c r="A11" s="9" t="s">
        <v>35</v>
      </c>
      <c r="B11" s="39">
        <v>-1651000</v>
      </c>
      <c r="C11" s="39">
        <v>-1812712</v>
      </c>
    </row>
    <row r="12" spans="1:4" x14ac:dyDescent="0.3">
      <c r="A12" s="9" t="s">
        <v>36</v>
      </c>
      <c r="B12" s="39">
        <v>110214</v>
      </c>
      <c r="C12" s="39">
        <v>253705</v>
      </c>
    </row>
    <row r="13" spans="1:4" x14ac:dyDescent="0.3">
      <c r="A13" s="9" t="s">
        <v>72</v>
      </c>
      <c r="B13" s="39">
        <v>467701</v>
      </c>
      <c r="C13" s="39">
        <v>307626</v>
      </c>
    </row>
    <row r="14" spans="1:4" x14ac:dyDescent="0.3">
      <c r="A14" s="9" t="s">
        <v>37</v>
      </c>
      <c r="B14" s="39">
        <v>32796</v>
      </c>
      <c r="C14" s="39">
        <v>27634</v>
      </c>
    </row>
    <row r="15" spans="1:4" x14ac:dyDescent="0.3">
      <c r="A15" s="9" t="s">
        <v>38</v>
      </c>
      <c r="B15" s="39">
        <v>130654</v>
      </c>
      <c r="C15" s="39">
        <v>288231</v>
      </c>
    </row>
    <row r="16" spans="1:4" x14ac:dyDescent="0.3">
      <c r="A16" s="9" t="s">
        <v>39</v>
      </c>
      <c r="B16" s="39">
        <v>25652</v>
      </c>
      <c r="C16" s="39">
        <v>2150</v>
      </c>
    </row>
    <row r="17" spans="1:4" x14ac:dyDescent="0.3">
      <c r="A17" s="9" t="s">
        <v>99</v>
      </c>
      <c r="B17" s="39">
        <v>-10639</v>
      </c>
    </row>
    <row r="18" spans="1:4" x14ac:dyDescent="0.3">
      <c r="A18" s="9" t="s">
        <v>40</v>
      </c>
      <c r="B18" s="39">
        <v>4539</v>
      </c>
      <c r="C18" s="39">
        <v>152668</v>
      </c>
    </row>
    <row r="19" spans="1:4" ht="28" x14ac:dyDescent="0.3">
      <c r="A19" s="22" t="s">
        <v>41</v>
      </c>
      <c r="B19" s="40">
        <f>SUM(B6:B18)</f>
        <v>-610432</v>
      </c>
      <c r="C19" s="40">
        <f>SUM(C6:C18)</f>
        <v>-653224</v>
      </c>
    </row>
    <row r="20" spans="1:4" x14ac:dyDescent="0.3">
      <c r="A20" s="9" t="s">
        <v>100</v>
      </c>
      <c r="B20" s="39">
        <v>-944265</v>
      </c>
      <c r="C20" s="39">
        <v>-1245265</v>
      </c>
      <c r="D20" s="20"/>
    </row>
    <row r="21" spans="1:4" x14ac:dyDescent="0.3">
      <c r="A21" s="9" t="s">
        <v>101</v>
      </c>
      <c r="B21" s="39">
        <v>190593</v>
      </c>
      <c r="C21" s="39">
        <v>-344084</v>
      </c>
      <c r="D21" s="20"/>
    </row>
    <row r="22" spans="1:4" x14ac:dyDescent="0.3">
      <c r="A22" s="9" t="s">
        <v>102</v>
      </c>
      <c r="B22" s="39">
        <v>-471</v>
      </c>
      <c r="C22" s="39">
        <v>21257</v>
      </c>
    </row>
    <row r="23" spans="1:4" x14ac:dyDescent="0.3">
      <c r="A23" s="9" t="s">
        <v>103</v>
      </c>
      <c r="B23" s="39">
        <v>-76020</v>
      </c>
      <c r="C23" s="39">
        <v>-179380</v>
      </c>
      <c r="D23" s="20"/>
    </row>
    <row r="24" spans="1:4" ht="28" x14ac:dyDescent="0.3">
      <c r="A24" s="18" t="s">
        <v>41</v>
      </c>
      <c r="B24" s="40">
        <f>SUM(B19:B23)</f>
        <v>-1440595</v>
      </c>
      <c r="C24" s="40">
        <f>SUM(C19:C23)</f>
        <v>-2400696</v>
      </c>
      <c r="D24" s="20"/>
    </row>
    <row r="25" spans="1:4" x14ac:dyDescent="0.3">
      <c r="B25" s="39"/>
    </row>
    <row r="26" spans="1:4" x14ac:dyDescent="0.3">
      <c r="A26" s="9" t="s">
        <v>42</v>
      </c>
      <c r="B26" s="39">
        <v>1559389</v>
      </c>
      <c r="C26" s="39">
        <v>1812587</v>
      </c>
    </row>
    <row r="27" spans="1:4" x14ac:dyDescent="0.3">
      <c r="A27" s="9" t="s">
        <v>43</v>
      </c>
      <c r="B27" s="39">
        <v>-562002</v>
      </c>
      <c r="C27" s="39">
        <v>-534949</v>
      </c>
    </row>
    <row r="28" spans="1:4" x14ac:dyDescent="0.3">
      <c r="A28" s="9" t="s">
        <v>44</v>
      </c>
      <c r="B28" s="39">
        <v>-232405</v>
      </c>
      <c r="C28" s="39">
        <v>-120607</v>
      </c>
    </row>
    <row r="29" spans="1:4" x14ac:dyDescent="0.3">
      <c r="A29" s="18" t="s">
        <v>45</v>
      </c>
      <c r="B29" s="40">
        <f>SUM(B24:B28)</f>
        <v>-675613</v>
      </c>
      <c r="C29" s="40">
        <f>SUM(C24:C28)</f>
        <v>-1243665</v>
      </c>
    </row>
    <row r="30" spans="1:4" x14ac:dyDescent="0.3">
      <c r="B30" s="39"/>
    </row>
    <row r="31" spans="1:4" ht="26.5" customHeight="1" x14ac:dyDescent="0.3">
      <c r="A31" s="9" t="s">
        <v>47</v>
      </c>
      <c r="B31" s="39"/>
    </row>
    <row r="32" spans="1:4" x14ac:dyDescent="0.3">
      <c r="A32" s="9" t="s">
        <v>48</v>
      </c>
      <c r="B32" s="39">
        <v>-9452</v>
      </c>
      <c r="C32" s="39">
        <v>-15640</v>
      </c>
    </row>
    <row r="33" spans="1:3" x14ac:dyDescent="0.3">
      <c r="A33" s="9" t="s">
        <v>49</v>
      </c>
      <c r="B33" s="39"/>
      <c r="C33" s="39">
        <v>182</v>
      </c>
    </row>
    <row r="34" spans="1:3" x14ac:dyDescent="0.3">
      <c r="A34" s="9" t="s">
        <v>50</v>
      </c>
      <c r="B34" s="39"/>
      <c r="C34" s="39">
        <v>-12136</v>
      </c>
    </row>
    <row r="35" spans="1:3" x14ac:dyDescent="0.3">
      <c r="A35" s="9" t="s">
        <v>50</v>
      </c>
      <c r="B35" s="39"/>
    </row>
    <row r="36" spans="1:3" x14ac:dyDescent="0.3">
      <c r="A36" s="18" t="s">
        <v>51</v>
      </c>
      <c r="B36" s="40">
        <f>SUM(B32:B34)</f>
        <v>-9452</v>
      </c>
      <c r="C36" s="40">
        <f>SUM(C32:C34)</f>
        <v>-27594</v>
      </c>
    </row>
    <row r="37" spans="1:3" x14ac:dyDescent="0.3">
      <c r="B37" s="39"/>
    </row>
    <row r="38" spans="1:3" x14ac:dyDescent="0.3">
      <c r="A38" s="18" t="s">
        <v>52</v>
      </c>
      <c r="B38" s="39"/>
    </row>
    <row r="39" spans="1:3" x14ac:dyDescent="0.3">
      <c r="A39" s="9" t="s">
        <v>53</v>
      </c>
      <c r="B39" s="39"/>
    </row>
    <row r="40" spans="1:3" x14ac:dyDescent="0.3">
      <c r="A40" s="9" t="s">
        <v>81</v>
      </c>
      <c r="B40" s="39">
        <v>4416062</v>
      </c>
      <c r="C40" s="39">
        <v>3095399</v>
      </c>
    </row>
    <row r="41" spans="1:3" x14ac:dyDescent="0.3">
      <c r="A41" s="9" t="s">
        <v>104</v>
      </c>
      <c r="B41" s="39">
        <v>-504676</v>
      </c>
    </row>
    <row r="42" spans="1:3" x14ac:dyDescent="0.3">
      <c r="A42" s="9" t="s">
        <v>73</v>
      </c>
      <c r="B42" s="39"/>
      <c r="C42" s="39">
        <v>-142000</v>
      </c>
    </row>
    <row r="43" spans="1:3" x14ac:dyDescent="0.3">
      <c r="A43" s="9" t="s">
        <v>54</v>
      </c>
      <c r="B43" s="39">
        <v>-79049</v>
      </c>
    </row>
    <row r="44" spans="1:3" x14ac:dyDescent="0.3">
      <c r="A44" s="18" t="s">
        <v>55</v>
      </c>
      <c r="B44" s="40">
        <f>SUM(B39:B43)</f>
        <v>3832337</v>
      </c>
      <c r="C44" s="40">
        <f>SUM(C39:C43)</f>
        <v>2953399</v>
      </c>
    </row>
    <row r="45" spans="1:3" x14ac:dyDescent="0.3">
      <c r="B45" s="39"/>
    </row>
    <row r="46" spans="1:3" x14ac:dyDescent="0.3">
      <c r="A46" s="9" t="s">
        <v>56</v>
      </c>
      <c r="B46" s="39">
        <v>-1336</v>
      </c>
      <c r="C46" s="39">
        <v>2318</v>
      </c>
    </row>
    <row r="47" spans="1:3" x14ac:dyDescent="0.3">
      <c r="A47" s="18" t="s">
        <v>57</v>
      </c>
      <c r="B47" s="40">
        <f>SUM(B29,B36,B44,B46)</f>
        <v>3145936</v>
      </c>
      <c r="C47" s="40">
        <f>SUM(C29,C36,C44,C46)</f>
        <v>1684458</v>
      </c>
    </row>
    <row r="48" spans="1:3" x14ac:dyDescent="0.3">
      <c r="A48" s="9" t="s">
        <v>76</v>
      </c>
      <c r="B48" s="39">
        <v>918330</v>
      </c>
      <c r="C48" s="39">
        <v>274217</v>
      </c>
    </row>
    <row r="49" spans="1:5" x14ac:dyDescent="0.3">
      <c r="A49" s="18" t="s">
        <v>77</v>
      </c>
      <c r="B49" s="40">
        <f>SUM(B47:B48)</f>
        <v>4064266</v>
      </c>
      <c r="C49" s="40">
        <f>SUM(C47:C48)</f>
        <v>1958675</v>
      </c>
      <c r="E49" s="20"/>
    </row>
    <row r="50" spans="1:5" x14ac:dyDescent="0.3">
      <c r="A50" s="1"/>
      <c r="B50" s="63">
        <f>+ББ!C7-B49</f>
        <v>0</v>
      </c>
      <c r="C50" s="63"/>
      <c r="D50" s="5"/>
    </row>
    <row r="51" spans="1:5" x14ac:dyDescent="0.3">
      <c r="A51" s="1"/>
      <c r="B51" s="8"/>
      <c r="C51" s="5"/>
      <c r="D51" s="5"/>
    </row>
    <row r="52" spans="1:5" x14ac:dyDescent="0.3">
      <c r="A52" s="48"/>
      <c r="B52" s="48"/>
      <c r="C52" s="48"/>
      <c r="D52" s="37"/>
    </row>
    <row r="53" spans="1:5" x14ac:dyDescent="0.3">
      <c r="A53" s="48"/>
      <c r="B53" s="48"/>
      <c r="C53" s="48"/>
      <c r="D53" s="37"/>
    </row>
    <row r="54" spans="1:5" ht="14.5" x14ac:dyDescent="0.35">
      <c r="A54" s="48" t="s">
        <v>78</v>
      </c>
      <c r="B54" s="14"/>
      <c r="C54" s="15" t="s">
        <v>93</v>
      </c>
      <c r="D54" s="36"/>
    </row>
  </sheetData>
  <mergeCells count="2">
    <mergeCell ref="B3:C3"/>
    <mergeCell ref="A1:C1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8F8A0-CC1C-4C96-8981-FBE641155C1F}">
  <sheetPr>
    <pageSetUpPr fitToPage="1"/>
  </sheetPr>
  <dimension ref="A1:E24"/>
  <sheetViews>
    <sheetView zoomScale="90" zoomScaleNormal="90" workbookViewId="0">
      <selection activeCell="E18" sqref="E18"/>
    </sheetView>
  </sheetViews>
  <sheetFormatPr defaultColWidth="8.81640625" defaultRowHeight="14" x14ac:dyDescent="0.3"/>
  <cols>
    <col min="1" max="1" width="8.81640625" style="1"/>
    <col min="2" max="2" width="41.1796875" style="1" customWidth="1"/>
    <col min="3" max="5" width="18.1796875" style="1" customWidth="1"/>
    <col min="6" max="16384" width="8.81640625" style="1"/>
  </cols>
  <sheetData>
    <row r="1" spans="1:5" ht="57" customHeight="1" x14ac:dyDescent="0.3">
      <c r="A1" s="60" t="s">
        <v>68</v>
      </c>
      <c r="B1" s="60"/>
      <c r="C1" s="60"/>
      <c r="D1" s="60"/>
      <c r="E1" s="60"/>
    </row>
    <row r="2" spans="1:5" ht="22.5" customHeight="1" x14ac:dyDescent="0.3">
      <c r="A2" s="62" t="s">
        <v>88</v>
      </c>
      <c r="B2" s="62"/>
      <c r="D2" s="3"/>
      <c r="E2" s="3"/>
    </row>
    <row r="3" spans="1:5" ht="19.5" customHeight="1" x14ac:dyDescent="0.3">
      <c r="A3" s="1" t="s">
        <v>64</v>
      </c>
    </row>
    <row r="4" spans="1:5" ht="28" x14ac:dyDescent="0.3">
      <c r="B4" s="23" t="s">
        <v>59</v>
      </c>
      <c r="C4" s="24" t="s">
        <v>13</v>
      </c>
      <c r="D4" s="24" t="s">
        <v>31</v>
      </c>
      <c r="E4" s="24" t="s">
        <v>25</v>
      </c>
    </row>
    <row r="6" spans="1:5" x14ac:dyDescent="0.3">
      <c r="B6" s="18" t="s">
        <v>80</v>
      </c>
      <c r="C6" s="25">
        <v>2026113</v>
      </c>
      <c r="D6" s="25">
        <v>665823</v>
      </c>
      <c r="E6" s="25">
        <v>2691936</v>
      </c>
    </row>
    <row r="7" spans="1:5" x14ac:dyDescent="0.3">
      <c r="B7" s="9" t="s">
        <v>83</v>
      </c>
      <c r="C7" s="26" t="s">
        <v>82</v>
      </c>
      <c r="D7" s="27">
        <v>-796294</v>
      </c>
      <c r="E7" s="27">
        <v>-796294</v>
      </c>
    </row>
    <row r="8" spans="1:5" x14ac:dyDescent="0.3">
      <c r="B8" s="9" t="s">
        <v>61</v>
      </c>
      <c r="C8" s="27" t="s">
        <v>82</v>
      </c>
      <c r="D8" s="27" t="s">
        <v>82</v>
      </c>
      <c r="E8" s="27">
        <v>0</v>
      </c>
    </row>
    <row r="9" spans="1:5" x14ac:dyDescent="0.3">
      <c r="B9" s="9" t="s">
        <v>84</v>
      </c>
      <c r="C9" s="27">
        <v>0</v>
      </c>
      <c r="D9" s="27">
        <v>-796294</v>
      </c>
      <c r="E9" s="27">
        <v>-796294</v>
      </c>
    </row>
    <row r="10" spans="1:5" x14ac:dyDescent="0.3">
      <c r="B10" s="31" t="s">
        <v>85</v>
      </c>
      <c r="C10" s="27">
        <v>0</v>
      </c>
      <c r="D10" s="27">
        <v>-142000</v>
      </c>
      <c r="E10" s="27">
        <v>-142000</v>
      </c>
    </row>
    <row r="11" spans="1:5" x14ac:dyDescent="0.3">
      <c r="B11" s="28" t="s">
        <v>89</v>
      </c>
      <c r="C11" s="29">
        <f>SUM(C5:C10)</f>
        <v>2026113</v>
      </c>
      <c r="D11" s="29">
        <f>D6+D7+D10</f>
        <v>-272471</v>
      </c>
      <c r="E11" s="29">
        <f>E6+E7+E10</f>
        <v>1753642</v>
      </c>
    </row>
    <row r="12" spans="1:5" x14ac:dyDescent="0.3">
      <c r="B12" s="9"/>
    </row>
    <row r="13" spans="1:5" x14ac:dyDescent="0.3">
      <c r="B13" s="18" t="s">
        <v>90</v>
      </c>
      <c r="C13" s="25">
        <v>2026113</v>
      </c>
      <c r="D13" s="25">
        <v>-272471</v>
      </c>
      <c r="E13" s="25">
        <v>1753642</v>
      </c>
    </row>
    <row r="14" spans="1:5" ht="28" x14ac:dyDescent="0.3">
      <c r="B14" s="9" t="s">
        <v>98</v>
      </c>
      <c r="C14" s="27"/>
      <c r="D14" s="27">
        <v>281568</v>
      </c>
      <c r="E14" s="27">
        <v>281568</v>
      </c>
    </row>
    <row r="15" spans="1:5" x14ac:dyDescent="0.3">
      <c r="B15" s="9" t="s">
        <v>61</v>
      </c>
      <c r="C15" s="27">
        <v>0</v>
      </c>
      <c r="D15" s="27">
        <v>0</v>
      </c>
      <c r="E15" s="27">
        <v>0</v>
      </c>
    </row>
    <row r="16" spans="1:5" ht="28" x14ac:dyDescent="0.3">
      <c r="B16" s="9" t="s">
        <v>91</v>
      </c>
      <c r="C16" s="27">
        <v>0</v>
      </c>
      <c r="D16" s="27">
        <v>281568</v>
      </c>
      <c r="E16" s="27">
        <v>281568</v>
      </c>
    </row>
    <row r="17" spans="1:5" x14ac:dyDescent="0.3">
      <c r="B17" s="9" t="s">
        <v>66</v>
      </c>
      <c r="C17" s="27">
        <v>0</v>
      </c>
      <c r="D17" s="27">
        <v>0</v>
      </c>
      <c r="E17" s="27">
        <v>0</v>
      </c>
    </row>
    <row r="18" spans="1:5" x14ac:dyDescent="0.3">
      <c r="B18" s="31" t="s">
        <v>60</v>
      </c>
      <c r="C18" s="27">
        <v>0</v>
      </c>
      <c r="D18" s="27">
        <v>0</v>
      </c>
      <c r="E18" s="27">
        <v>0</v>
      </c>
    </row>
    <row r="19" spans="1:5" x14ac:dyDescent="0.3">
      <c r="B19" s="28" t="s">
        <v>92</v>
      </c>
      <c r="C19" s="29">
        <f>SUM(C13:C18)</f>
        <v>2026113</v>
      </c>
      <c r="D19" s="29">
        <f>D13+D16+D17</f>
        <v>9097</v>
      </c>
      <c r="E19" s="29">
        <f>E13+E16+E18+E17</f>
        <v>2035210</v>
      </c>
    </row>
    <row r="20" spans="1:5" x14ac:dyDescent="0.3">
      <c r="B20" s="8"/>
      <c r="C20" s="5"/>
      <c r="D20" s="5"/>
    </row>
    <row r="21" spans="1:5" x14ac:dyDescent="0.3">
      <c r="B21" s="8"/>
      <c r="C21" s="5"/>
      <c r="D21" s="5"/>
    </row>
    <row r="22" spans="1:5" x14ac:dyDescent="0.3">
      <c r="A22" s="43"/>
      <c r="B22" s="43"/>
      <c r="C22" s="43"/>
      <c r="D22" s="37"/>
    </row>
    <row r="23" spans="1:5" x14ac:dyDescent="0.3">
      <c r="A23" s="43"/>
      <c r="B23" s="43"/>
      <c r="C23" s="43"/>
      <c r="D23" s="37"/>
    </row>
    <row r="24" spans="1:5" x14ac:dyDescent="0.3">
      <c r="A24" s="43"/>
      <c r="B24" s="43" t="s">
        <v>78</v>
      </c>
      <c r="C24" s="15"/>
      <c r="D24" s="15" t="s">
        <v>93</v>
      </c>
    </row>
  </sheetData>
  <mergeCells count="2">
    <mergeCell ref="A2:B2"/>
    <mergeCell ref="A1:E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Azat Abdoldin</cp:lastModifiedBy>
  <cp:lastPrinted>2023-05-12T06:43:22Z</cp:lastPrinted>
  <dcterms:created xsi:type="dcterms:W3CDTF">2015-06-05T18:17:20Z</dcterms:created>
  <dcterms:modified xsi:type="dcterms:W3CDTF">2025-07-25T04:44:40Z</dcterms:modified>
</cp:coreProperties>
</file>