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30" activeTab="3"/>
  </bookViews>
  <sheets>
    <sheet name="ф1" sheetId="1" r:id="rId1"/>
    <sheet name="ф2" sheetId="2" r:id="rId2"/>
    <sheet name="ф3" sheetId="3" r:id="rId3"/>
    <sheet name="ф4" sheetId="4" r:id="rId4"/>
  </sheets>
  <definedNames>
    <definedName name="BalanceSheet" localSheetId="0">ф1!#REF!</definedName>
  </definedNames>
  <calcPr calcId="162913"/>
</workbook>
</file>

<file path=xl/calcChain.xml><?xml version="1.0" encoding="utf-8"?>
<calcChain xmlns="http://schemas.openxmlformats.org/spreadsheetml/2006/main">
  <c r="I18" i="4" l="1"/>
  <c r="I17" i="4"/>
  <c r="I15" i="4"/>
  <c r="I8" i="4"/>
  <c r="I7" i="4"/>
  <c r="I5" i="4"/>
  <c r="C36" i="3"/>
  <c r="C38" i="3" s="1"/>
  <c r="C41" i="3" s="1"/>
  <c r="C29" i="3"/>
  <c r="C24" i="3"/>
  <c r="C22" i="3"/>
  <c r="F24" i="1"/>
  <c r="D24" i="1"/>
  <c r="F23" i="1"/>
  <c r="F18" i="1"/>
  <c r="F12" i="1"/>
  <c r="D23" i="1"/>
  <c r="D18" i="1"/>
  <c r="D12" i="1"/>
  <c r="F9" i="2"/>
  <c r="F12" i="2" s="1"/>
  <c r="F15" i="2" s="1"/>
  <c r="F17" i="2" s="1"/>
  <c r="F25" i="2" s="1"/>
  <c r="D15" i="2"/>
  <c r="D17" i="2" s="1"/>
  <c r="D25" i="2" s="1"/>
  <c r="D12" i="2"/>
  <c r="D9" i="2"/>
  <c r="I20" i="4" l="1"/>
  <c r="G20" i="4"/>
  <c r="C20" i="4"/>
  <c r="I19" i="4"/>
  <c r="G19" i="4"/>
  <c r="E19" i="4"/>
  <c r="E20" i="4" s="1"/>
  <c r="C19" i="4"/>
  <c r="I9" i="4"/>
  <c r="I10" i="4" s="1"/>
  <c r="G9" i="4"/>
  <c r="G10" i="4" s="1"/>
  <c r="E9" i="4"/>
  <c r="E10" i="4" s="1"/>
  <c r="C9" i="4"/>
  <c r="C10" i="4"/>
</calcChain>
</file>

<file path=xl/sharedStrings.xml><?xml version="1.0" encoding="utf-8"?>
<sst xmlns="http://schemas.openxmlformats.org/spreadsheetml/2006/main" count="144" uniqueCount="93">
  <si>
    <t>Приме-чание</t>
  </si>
  <si>
    <t>тыс. тенге</t>
  </si>
  <si>
    <t>АКТИВЫ</t>
  </si>
  <si>
    <t>Денежные средства и их эквиваленты</t>
  </si>
  <si>
    <t>Счета и депозиты в банках</t>
  </si>
  <si>
    <t>Кредиты, выданные клиентам</t>
  </si>
  <si>
    <t xml:space="preserve">Основные средства и нематериальные активы </t>
  </si>
  <si>
    <t>-</t>
  </si>
  <si>
    <t>Отложенные налоговые активы</t>
  </si>
  <si>
    <t xml:space="preserve">Прочие активы </t>
  </si>
  <si>
    <t>Итого активов</t>
  </si>
  <si>
    <t xml:space="preserve">ОБЯЗАТЕЛЬСТВА </t>
  </si>
  <si>
    <t>Займы</t>
  </si>
  <si>
    <t>Обязательства по аренде</t>
  </si>
  <si>
    <t>Прочие обязательства</t>
  </si>
  <si>
    <t>Итого обязательств</t>
  </si>
  <si>
    <t>Собственный капитал</t>
  </si>
  <si>
    <t>Уставный капитал</t>
  </si>
  <si>
    <t>Резерв накопленных курсовых разниц</t>
  </si>
  <si>
    <t>Нераспределенная прибыль</t>
  </si>
  <si>
    <t>Итого собственного капитала</t>
  </si>
  <si>
    <t>Буркитбаева А.Ш.</t>
  </si>
  <si>
    <t>Главный бухгалтер</t>
  </si>
  <si>
    <t>Процентные расходы</t>
  </si>
  <si>
    <t>Чистый процентный доход</t>
  </si>
  <si>
    <t>Операционные доходы</t>
  </si>
  <si>
    <t>Общие и административные расходы</t>
  </si>
  <si>
    <t>Расход по подоходному налогу</t>
  </si>
  <si>
    <t>Прибыль и общий совокупный доход за период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</si>
  <si>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</si>
  <si>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</si>
  <si>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</si>
  <si>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Общие и административные расходы выплаченные</t>
  </si>
  <si>
    <t>Прочие активы</t>
  </si>
  <si>
    <t>Уменьшение операционных обязательств</t>
  </si>
  <si>
    <t>Подоходный налог уплаченный</t>
  </si>
  <si>
    <t>ДВИЖЕНИЕ ДЕНЕЖНЫХ СРЕДСТВ ОТ ИНВЕСТИЦИОННОЙ ДЕЯТЕЛЬНОСТИ</t>
  </si>
  <si>
    <t>Приобретения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</si>
  <si>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</si>
  <si>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</si>
  <si>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 xml:space="preserve">Погашение займов </t>
  </si>
  <si>
    <t xml:space="preserve">Получение займов </t>
  </si>
  <si>
    <t>Арендные платежи</t>
  </si>
  <si>
    <t>Курсовые разницы при пересчете</t>
  </si>
  <si>
    <t>От имени Руководства ТОО "Сейф-Ломбард":</t>
  </si>
  <si>
    <t>Выпущенные долговые ценные бумаги</t>
  </si>
  <si>
    <t>15(а)</t>
  </si>
  <si>
    <t>Чистое использование денежных средств в операционной деятельности до уплаты подоходного налога</t>
  </si>
  <si>
    <t>Использование денежных средств в операционной деятельности</t>
  </si>
  <si>
    <t>Денежные средства и их эквиваленты на 1 января</t>
  </si>
  <si>
    <t>(не аудировано)</t>
  </si>
  <si>
    <t>Восстановление резервов под кредитные убытки по финансовым активам</t>
  </si>
  <si>
    <t xml:space="preserve"> прибыли или убытка</t>
  </si>
  <si>
    <t xml:space="preserve">(не аудировано) </t>
  </si>
  <si>
    <t>(Увеличение)/ уменьшение операционных активов</t>
  </si>
  <si>
    <t>Дебиторская задолженность по сделкам «обратное РЕПО»</t>
  </si>
  <si>
    <t>Реализация основных средств и нематериальных активов</t>
  </si>
  <si>
    <t>Поступления от выпущенных долговых ценных бумаг</t>
  </si>
  <si>
    <t>Поступление денежных средств от финансовой деятельности</t>
  </si>
  <si>
    <t>Чистое увеличение денежных средств и их эквивалентов</t>
  </si>
  <si>
    <t xml:space="preserve">Влияние изменений курсов иностранных валют на денежные средства и их эквивалентов                                                                            </t>
  </si>
  <si>
    <t>Нераспределен-ная прибыль</t>
  </si>
  <si>
    <t>Курсовые разницы при пересчете в валюту представления</t>
  </si>
  <si>
    <t>Прибыль за период</t>
  </si>
  <si>
    <t>Итого совокупного дохода за период</t>
  </si>
  <si>
    <t>Итого обязательств и собственного капитала</t>
  </si>
  <si>
    <t>Прочая совокупная прибыль</t>
  </si>
  <si>
    <t>Итого прочая совокупная прибыль за период</t>
  </si>
  <si>
    <t>Прибыль до налогообложения</t>
  </si>
  <si>
    <t xml:space="preserve"> впоследствии расклассифицированы в состав</t>
  </si>
  <si>
    <t>Общая совокупная прибыль за период</t>
  </si>
  <si>
    <t>Чистый реализованный убыток от операций с иностранной валютой</t>
  </si>
  <si>
    <t xml:space="preserve">Поступления по прочим доходам </t>
  </si>
  <si>
    <t xml:space="preserve">ТОО «Сейф-Ломбард»
Консолидированный промежуточный сокращенный отчет о финансовом положении 
по состоянию на 31 марта 2023 года
</t>
  </si>
  <si>
    <t xml:space="preserve">ТОО «Сейф-Ломбард»
Консолидированный промежуточный сокращенный отчет о прибыли или убытке и прочем совокупном доходе
за три месяца, закончившихся 31 марта 2023 года
</t>
  </si>
  <si>
    <t xml:space="preserve">ТОО «Сейф-Ломбард»
Консолидированный промежуточный сокращенный отчет о движении денежных средств
за три месяца, закончившихся 31 марта 2023 года
</t>
  </si>
  <si>
    <t xml:space="preserve">ТОО «Сейф-Ломбард»
Консолидированный промежуточный сокращенный отчет об изменениях в собственном капитале
за три месяца, закончившихся 31 марта 2023 года
</t>
  </si>
  <si>
    <t>31 марта 2023 г.</t>
  </si>
  <si>
    <t>31 марта 2022 г.</t>
  </si>
  <si>
    <t>Чистый прибыль/ (убыток) от операций с иностранной  валютой</t>
  </si>
  <si>
    <t>Процентные доходы рассчитанные с использованием метода эффективной процентной ставки</t>
  </si>
  <si>
    <t>Прочие операционные доходы нетто</t>
  </si>
  <si>
    <t>9 10</t>
  </si>
  <si>
    <t>Статьи которые будут или могут быть</t>
  </si>
  <si>
    <t>31 декабря 2022 г.</t>
  </si>
  <si>
    <r>
      <t xml:space="preserve">Денежные средства и их эквиваленты на 31 марта </t>
    </r>
    <r>
      <rPr>
        <sz val="10"/>
        <color theme="1"/>
        <rFont val="Times New Roman"/>
        <family val="1"/>
        <charset val="204"/>
      </rPr>
      <t>(Примечание 8)</t>
    </r>
  </si>
  <si>
    <t>Остаток на 31 декабря 2021 года (аудировано)</t>
  </si>
  <si>
    <t>Остаток на 31 марта 2022 года</t>
  </si>
  <si>
    <t xml:space="preserve">Остаток на 31 декабря 2022 года  (неаудировано)                                               </t>
  </si>
  <si>
    <t>Остаток на 31 марта 2023 года</t>
  </si>
  <si>
    <t>За три месяца, закончившихся</t>
  </si>
  <si>
    <t>Ким Г.В.</t>
  </si>
  <si>
    <t>Председатель 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</si>
</sst>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_);_(* \(#,##0\);_(* &quot;-&quot;??_);_(@_)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6" fillId="0" borderId="0" xfId="0" applyNumberFormat="1" applyFont="1" applyFill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1" fillId="0" borderId="4" xfId="1" applyNumberFormat="1" applyFont="1" applyBorder="1" applyAlignment="1">
      <alignment horizontal="right"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right" vertical="center" wrapText="1"/>
    </xf>
    <xf numFmtId="165" fontId="2" fillId="0" borderId="5" xfId="1" applyNumberFormat="1" applyFont="1" applyBorder="1" applyAlignment="1">
      <alignment horizontal="right" vertical="center" wrapText="1"/>
    </xf>
    <xf numFmtId="165" fontId="2" fillId="0" borderId="2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horizontal="right"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0" xfId="1" applyNumberFormat="1" applyFont="1" applyAlignment="1">
      <alignment vertical="center" wrapText="1"/>
    </xf>
    <xf numFmtId="164" fontId="2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opLeftCell="A16" zoomScaleNormal="100" workbookViewId="0">
      <selection activeCell="B30" sqref="B30"/>
    </sheetView>
  </sheetViews>
  <sheetFormatPr defaultRowHeight="15" x14ac:dyDescent="0.25"/>
  <cols>
    <col min="2" max="2" width="36" customWidth="1"/>
    <col min="4" max="4" width="15.85546875" customWidth="1"/>
    <col min="6" max="6" width="16" customWidth="1"/>
  </cols>
  <sheetData>
    <row r="1" spans="2:6" ht="85.5" customHeight="1" x14ac:dyDescent="0.25">
      <c r="B1" s="46" t="s">
        <v>73</v>
      </c>
      <c r="C1" s="46"/>
      <c r="D1" s="46"/>
      <c r="E1" s="46"/>
      <c r="F1" s="46"/>
    </row>
    <row r="2" spans="2:6" ht="25.5" customHeight="1" x14ac:dyDescent="0.25">
      <c r="B2" s="48"/>
      <c r="C2" s="49" t="s">
        <v>0</v>
      </c>
      <c r="D2" s="26" t="s">
        <v>77</v>
      </c>
      <c r="E2" s="49"/>
      <c r="F2" s="26" t="s">
        <v>84</v>
      </c>
    </row>
    <row r="3" spans="2:6" ht="21" customHeight="1" x14ac:dyDescent="0.25">
      <c r="B3" s="48"/>
      <c r="C3" s="49"/>
      <c r="D3" s="26" t="s">
        <v>50</v>
      </c>
      <c r="E3" s="49"/>
      <c r="F3" s="26" t="s">
        <v>50</v>
      </c>
    </row>
    <row r="4" spans="2:6" ht="15" customHeight="1" thickBot="1" x14ac:dyDescent="0.3">
      <c r="B4" s="48"/>
      <c r="C4" s="49"/>
      <c r="D4" s="28" t="s">
        <v>1</v>
      </c>
      <c r="E4" s="49"/>
      <c r="F4" s="28" t="s">
        <v>1</v>
      </c>
    </row>
    <row r="5" spans="2:6" x14ac:dyDescent="0.25">
      <c r="B5" s="16" t="s">
        <v>2</v>
      </c>
      <c r="C5" s="11"/>
      <c r="D5" s="18"/>
      <c r="E5" s="10"/>
      <c r="F5" s="19"/>
    </row>
    <row r="6" spans="2:6" ht="16.5" customHeight="1" x14ac:dyDescent="0.25">
      <c r="B6" s="25" t="s">
        <v>3</v>
      </c>
      <c r="C6" s="11">
        <v>8</v>
      </c>
      <c r="D6" s="32">
        <v>878876</v>
      </c>
      <c r="E6" s="31"/>
      <c r="F6" s="32">
        <v>934123</v>
      </c>
    </row>
    <row r="7" spans="2:6" ht="15.75" customHeight="1" x14ac:dyDescent="0.25">
      <c r="B7" s="25" t="s">
        <v>4</v>
      </c>
      <c r="C7" s="11">
        <v>9</v>
      </c>
      <c r="D7" s="32">
        <v>1210871</v>
      </c>
      <c r="E7" s="31"/>
      <c r="F7" s="32">
        <v>2669082</v>
      </c>
    </row>
    <row r="8" spans="2:6" ht="24.75" customHeight="1" x14ac:dyDescent="0.25">
      <c r="B8" s="25" t="s">
        <v>5</v>
      </c>
      <c r="C8" s="11">
        <v>10</v>
      </c>
      <c r="D8" s="32">
        <v>21865054</v>
      </c>
      <c r="E8" s="31"/>
      <c r="F8" s="32">
        <v>19031330</v>
      </c>
    </row>
    <row r="9" spans="2:6" ht="24.75" customHeight="1" x14ac:dyDescent="0.25">
      <c r="B9" s="25" t="s">
        <v>6</v>
      </c>
      <c r="C9" s="11"/>
      <c r="D9" s="32">
        <v>1799093</v>
      </c>
      <c r="E9" s="31"/>
      <c r="F9" s="32">
        <v>1784949</v>
      </c>
    </row>
    <row r="10" spans="2:6" ht="24.75" customHeight="1" x14ac:dyDescent="0.25">
      <c r="B10" s="25" t="s">
        <v>8</v>
      </c>
      <c r="C10" s="11">
        <v>7</v>
      </c>
      <c r="D10" s="32">
        <v>13491</v>
      </c>
      <c r="E10" s="31"/>
      <c r="F10" s="32">
        <v>12762</v>
      </c>
    </row>
    <row r="11" spans="2:6" ht="18" customHeight="1" thickBot="1" x14ac:dyDescent="0.3">
      <c r="B11" s="25" t="s">
        <v>9</v>
      </c>
      <c r="C11" s="11">
        <v>11</v>
      </c>
      <c r="D11" s="35">
        <v>516006</v>
      </c>
      <c r="E11" s="31"/>
      <c r="F11" s="35">
        <v>317586</v>
      </c>
    </row>
    <row r="12" spans="2:6" ht="16.5" customHeight="1" thickBot="1" x14ac:dyDescent="0.3">
      <c r="B12" s="27" t="s">
        <v>10</v>
      </c>
      <c r="C12" s="26"/>
      <c r="D12" s="37">
        <f>SUM(D6:D11)</f>
        <v>26283391</v>
      </c>
      <c r="E12" s="34"/>
      <c r="F12" s="37">
        <f>SUM(F6:F11)</f>
        <v>24749832</v>
      </c>
    </row>
    <row r="13" spans="2:6" ht="15.75" customHeight="1" thickTop="1" x14ac:dyDescent="0.25">
      <c r="B13" s="27" t="s">
        <v>11</v>
      </c>
      <c r="C13" s="11"/>
      <c r="D13" s="32"/>
      <c r="E13" s="31"/>
      <c r="F13" s="32"/>
    </row>
    <row r="14" spans="2:6" x14ac:dyDescent="0.25">
      <c r="B14" s="25" t="s">
        <v>12</v>
      </c>
      <c r="C14" s="11">
        <v>12</v>
      </c>
      <c r="D14" s="32">
        <v>4860586</v>
      </c>
      <c r="E14" s="31"/>
      <c r="F14" s="32">
        <v>7036916</v>
      </c>
    </row>
    <row r="15" spans="2:6" x14ac:dyDescent="0.25">
      <c r="B15" s="25" t="s">
        <v>45</v>
      </c>
      <c r="C15" s="11">
        <v>13</v>
      </c>
      <c r="D15" s="32">
        <v>2997468</v>
      </c>
      <c r="E15" s="31"/>
      <c r="F15" s="32">
        <v>889788</v>
      </c>
    </row>
    <row r="16" spans="2:6" x14ac:dyDescent="0.25">
      <c r="B16" s="25" t="s">
        <v>13</v>
      </c>
      <c r="C16" s="11"/>
      <c r="D16" s="32">
        <v>34409</v>
      </c>
      <c r="E16" s="31"/>
      <c r="F16" s="32">
        <v>37801</v>
      </c>
    </row>
    <row r="17" spans="2:9" ht="15.75" thickBot="1" x14ac:dyDescent="0.3">
      <c r="B17" s="25" t="s">
        <v>14</v>
      </c>
      <c r="C17" s="11">
        <v>14</v>
      </c>
      <c r="D17" s="32">
        <v>663626</v>
      </c>
      <c r="E17" s="31"/>
      <c r="F17" s="32">
        <v>465712</v>
      </c>
    </row>
    <row r="18" spans="2:9" ht="15.75" thickBot="1" x14ac:dyDescent="0.3">
      <c r="B18" s="27" t="s">
        <v>15</v>
      </c>
      <c r="C18" s="11"/>
      <c r="D18" s="38">
        <f>SUM(D14:D17)</f>
        <v>8556089</v>
      </c>
      <c r="E18" s="34"/>
      <c r="F18" s="38">
        <f>SUM(F14:F17)</f>
        <v>8430217</v>
      </c>
    </row>
    <row r="19" spans="2:9" x14ac:dyDescent="0.25">
      <c r="B19" s="27" t="s">
        <v>16</v>
      </c>
      <c r="C19" s="11"/>
      <c r="D19" s="32"/>
      <c r="E19" s="31"/>
      <c r="F19" s="32"/>
    </row>
    <row r="20" spans="2:9" x14ac:dyDescent="0.25">
      <c r="B20" s="25" t="s">
        <v>17</v>
      </c>
      <c r="C20" s="11" t="s">
        <v>46</v>
      </c>
      <c r="D20" s="32">
        <v>2210273</v>
      </c>
      <c r="E20" s="31"/>
      <c r="F20" s="32">
        <v>2210273</v>
      </c>
    </row>
    <row r="21" spans="2:9" x14ac:dyDescent="0.25">
      <c r="B21" s="25" t="s">
        <v>18</v>
      </c>
      <c r="C21" s="11"/>
      <c r="D21" s="32">
        <v>364752</v>
      </c>
      <c r="E21" s="31"/>
      <c r="F21" s="32">
        <v>273088</v>
      </c>
    </row>
    <row r="22" spans="2:9" ht="15.75" thickBot="1" x14ac:dyDescent="0.3">
      <c r="B22" s="25" t="s">
        <v>19</v>
      </c>
      <c r="C22" s="11"/>
      <c r="D22" s="35">
        <v>15152277</v>
      </c>
      <c r="E22" s="31"/>
      <c r="F22" s="35">
        <v>13836254</v>
      </c>
    </row>
    <row r="23" spans="2:9" ht="15.75" thickBot="1" x14ac:dyDescent="0.3">
      <c r="B23" s="27" t="s">
        <v>20</v>
      </c>
      <c r="C23" s="11"/>
      <c r="D23" s="39">
        <f>SUM(D20:D22)</f>
        <v>17727302</v>
      </c>
      <c r="E23" s="34"/>
      <c r="F23" s="39">
        <f>SUM(F20:F22)</f>
        <v>16319615</v>
      </c>
      <c r="I23" s="3"/>
    </row>
    <row r="24" spans="2:9" ht="26.25" thickBot="1" x14ac:dyDescent="0.3">
      <c r="B24" s="27" t="s">
        <v>65</v>
      </c>
      <c r="C24" s="11"/>
      <c r="D24" s="37">
        <f>D18+D23</f>
        <v>26283391</v>
      </c>
      <c r="E24" s="34"/>
      <c r="F24" s="37">
        <f>F18+F23</f>
        <v>24749832</v>
      </c>
    </row>
    <row r="25" spans="2:9" ht="15.75" thickTop="1" x14ac:dyDescent="0.25">
      <c r="B25" s="1"/>
      <c r="C25" s="2"/>
      <c r="D25" s="4"/>
      <c r="E25" s="4"/>
      <c r="F25" s="4"/>
    </row>
    <row r="26" spans="2:9" ht="15.75" customHeight="1" x14ac:dyDescent="0.25">
      <c r="B26" s="50" t="s">
        <v>44</v>
      </c>
      <c r="C26" s="50"/>
      <c r="D26" s="50"/>
      <c r="E26" s="50"/>
      <c r="F26" s="50"/>
    </row>
    <row r="28" spans="2:9" ht="15.75" thickBot="1" x14ac:dyDescent="0.3">
      <c r="B28" s="5"/>
      <c r="E28" s="6"/>
      <c r="F28" s="6"/>
    </row>
    <row r="29" spans="2:9" ht="12.75" customHeight="1" x14ac:dyDescent="0.25">
      <c r="B29" s="7" t="s">
        <v>91</v>
      </c>
      <c r="E29" s="47" t="s">
        <v>21</v>
      </c>
      <c r="F29" s="47"/>
    </row>
    <row r="30" spans="2:9" ht="13.5" customHeight="1" x14ac:dyDescent="0.25">
      <c r="B30" s="7" t="s">
        <v>92</v>
      </c>
      <c r="E30" s="47" t="s">
        <v>22</v>
      </c>
      <c r="F30" s="47"/>
    </row>
  </sheetData>
  <mergeCells count="7">
    <mergeCell ref="B1:F1"/>
    <mergeCell ref="E29:F29"/>
    <mergeCell ref="E30:F30"/>
    <mergeCell ref="B2:B4"/>
    <mergeCell ref="C2:C4"/>
    <mergeCell ref="E2:E4"/>
    <mergeCell ref="B26:F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A22" zoomScale="130" zoomScaleNormal="130" workbookViewId="0">
      <selection activeCell="B31" sqref="B31"/>
    </sheetView>
  </sheetViews>
  <sheetFormatPr defaultRowHeight="15" x14ac:dyDescent="0.25"/>
  <cols>
    <col min="2" max="2" width="29" customWidth="1"/>
    <col min="4" max="4" width="17.5703125" customWidth="1"/>
    <col min="5" max="5" width="6" customWidth="1"/>
    <col min="6" max="6" width="17.85546875" customWidth="1"/>
  </cols>
  <sheetData>
    <row r="2" spans="2:10" ht="73.5" customHeight="1" x14ac:dyDescent="0.25">
      <c r="B2" s="51" t="s">
        <v>74</v>
      </c>
      <c r="C2" s="51"/>
      <c r="D2" s="51"/>
      <c r="E2" s="51"/>
      <c r="F2" s="51"/>
    </row>
    <row r="3" spans="2:10" ht="25.5" x14ac:dyDescent="0.25">
      <c r="B3" s="48"/>
      <c r="C3" s="49" t="s">
        <v>0</v>
      </c>
      <c r="D3" s="26" t="s">
        <v>90</v>
      </c>
      <c r="E3" s="49"/>
      <c r="F3" s="29" t="s">
        <v>90</v>
      </c>
    </row>
    <row r="4" spans="2:10" ht="16.5" customHeight="1" x14ac:dyDescent="0.25">
      <c r="B4" s="48"/>
      <c r="C4" s="49"/>
      <c r="D4" s="26" t="s">
        <v>77</v>
      </c>
      <c r="E4" s="49"/>
      <c r="F4" s="26" t="s">
        <v>78</v>
      </c>
    </row>
    <row r="5" spans="2:10" ht="13.5" customHeight="1" x14ac:dyDescent="0.25">
      <c r="B5" s="48"/>
      <c r="C5" s="49"/>
      <c r="D5" s="26" t="s">
        <v>50</v>
      </c>
      <c r="E5" s="49"/>
      <c r="F5" s="26" t="s">
        <v>50</v>
      </c>
    </row>
    <row r="6" spans="2:10" ht="14.25" customHeight="1" thickBot="1" x14ac:dyDescent="0.3">
      <c r="B6" s="48"/>
      <c r="C6" s="49"/>
      <c r="D6" s="28" t="s">
        <v>1</v>
      </c>
      <c r="E6" s="49"/>
      <c r="F6" s="28" t="s">
        <v>1</v>
      </c>
    </row>
    <row r="7" spans="2:10" ht="48.75" customHeight="1" x14ac:dyDescent="0.25">
      <c r="B7" s="25" t="s">
        <v>80</v>
      </c>
      <c r="C7" s="11">
        <v>4</v>
      </c>
      <c r="D7" s="30">
        <v>2747038</v>
      </c>
      <c r="E7" s="31"/>
      <c r="F7" s="32">
        <v>1683458</v>
      </c>
    </row>
    <row r="8" spans="2:10" ht="17.25" customHeight="1" thickBot="1" x14ac:dyDescent="0.3">
      <c r="B8" s="25" t="s">
        <v>23</v>
      </c>
      <c r="C8" s="11">
        <v>4</v>
      </c>
      <c r="D8" s="24">
        <v>-362999</v>
      </c>
      <c r="E8" s="25"/>
      <c r="F8" s="24">
        <v>-78762</v>
      </c>
    </row>
    <row r="9" spans="2:10" ht="18" customHeight="1" x14ac:dyDescent="0.25">
      <c r="B9" s="27" t="s">
        <v>24</v>
      </c>
      <c r="C9" s="11"/>
      <c r="D9" s="33">
        <f>SUM(D7:D8)</f>
        <v>2384039</v>
      </c>
      <c r="E9" s="34"/>
      <c r="F9" s="33">
        <f>SUM(F7:F8)</f>
        <v>1604696</v>
      </c>
    </row>
    <row r="10" spans="2:10" ht="29.25" customHeight="1" x14ac:dyDescent="0.25">
      <c r="B10" s="25" t="s">
        <v>79</v>
      </c>
      <c r="C10" s="11"/>
      <c r="D10" s="32">
        <v>310868</v>
      </c>
      <c r="E10" s="25"/>
      <c r="F10" s="23">
        <v>-135665</v>
      </c>
    </row>
    <row r="11" spans="2:10" ht="30" customHeight="1" thickBot="1" x14ac:dyDescent="0.3">
      <c r="B11" s="25" t="s">
        <v>81</v>
      </c>
      <c r="C11" s="11">
        <v>5</v>
      </c>
      <c r="D11" s="35">
        <v>127404</v>
      </c>
      <c r="E11" s="25"/>
      <c r="F11" s="35">
        <v>11808</v>
      </c>
    </row>
    <row r="12" spans="2:10" ht="17.25" customHeight="1" x14ac:dyDescent="0.25">
      <c r="B12" s="27" t="s">
        <v>25</v>
      </c>
      <c r="C12" s="11"/>
      <c r="D12" s="33">
        <f>SUM(D9:D11)</f>
        <v>2822311</v>
      </c>
      <c r="E12" s="27"/>
      <c r="F12" s="33">
        <f>SUM(F9:F11)</f>
        <v>1480839</v>
      </c>
    </row>
    <row r="13" spans="2:10" ht="41.25" customHeight="1" x14ac:dyDescent="0.25">
      <c r="B13" s="25" t="s">
        <v>51</v>
      </c>
      <c r="C13" s="11" t="s">
        <v>82</v>
      </c>
      <c r="D13" s="32">
        <v>2499</v>
      </c>
      <c r="E13" s="25"/>
      <c r="F13" s="32">
        <v>16414</v>
      </c>
      <c r="J13" s="3"/>
    </row>
    <row r="14" spans="2:10" ht="28.5" customHeight="1" thickBot="1" x14ac:dyDescent="0.3">
      <c r="B14" s="25" t="s">
        <v>26</v>
      </c>
      <c r="C14" s="11">
        <v>6</v>
      </c>
      <c r="D14" s="24">
        <v>-1314762</v>
      </c>
      <c r="E14" s="25"/>
      <c r="F14" s="24">
        <v>-802981</v>
      </c>
    </row>
    <row r="15" spans="2:10" ht="25.5" customHeight="1" x14ac:dyDescent="0.25">
      <c r="B15" s="27" t="s">
        <v>68</v>
      </c>
      <c r="C15" s="11"/>
      <c r="D15" s="33">
        <f>SUM(D12:D14)</f>
        <v>1510048</v>
      </c>
      <c r="E15" s="27"/>
      <c r="F15" s="33">
        <f>SUM(F12:F14)</f>
        <v>694272</v>
      </c>
    </row>
    <row r="16" spans="2:10" ht="17.25" customHeight="1" thickBot="1" x14ac:dyDescent="0.3">
      <c r="B16" s="25" t="s">
        <v>27</v>
      </c>
      <c r="C16" s="11">
        <v>7</v>
      </c>
      <c r="D16" s="24">
        <v>-194025</v>
      </c>
      <c r="E16" s="25"/>
      <c r="F16" s="24">
        <v>-141838</v>
      </c>
    </row>
    <row r="17" spans="2:6" ht="21" customHeight="1" thickBot="1" x14ac:dyDescent="0.3">
      <c r="B17" s="27" t="s">
        <v>63</v>
      </c>
      <c r="C17" s="26"/>
      <c r="D17" s="36">
        <f>SUM(D15:D16)</f>
        <v>1316023</v>
      </c>
      <c r="E17" s="27"/>
      <c r="F17" s="36">
        <f>SUM(F15:F16)</f>
        <v>552434</v>
      </c>
    </row>
    <row r="18" spans="2:6" ht="15.75" thickTop="1" x14ac:dyDescent="0.25">
      <c r="B18" s="8"/>
      <c r="C18" s="49"/>
      <c r="D18" s="52"/>
      <c r="E18" s="54"/>
      <c r="F18" s="52"/>
    </row>
    <row r="19" spans="2:6" x14ac:dyDescent="0.25">
      <c r="B19" s="8" t="s">
        <v>66</v>
      </c>
      <c r="C19" s="49"/>
      <c r="D19" s="53"/>
      <c r="E19" s="54"/>
      <c r="F19" s="53"/>
    </row>
    <row r="20" spans="2:6" ht="23.25" customHeight="1" x14ac:dyDescent="0.25">
      <c r="B20" s="9" t="s">
        <v>83</v>
      </c>
      <c r="C20" s="49"/>
      <c r="D20" s="53"/>
      <c r="E20" s="54"/>
      <c r="F20" s="53"/>
    </row>
    <row r="21" spans="2:6" ht="25.5" x14ac:dyDescent="0.25">
      <c r="B21" s="9" t="s">
        <v>69</v>
      </c>
      <c r="C21" s="49"/>
      <c r="D21" s="53"/>
      <c r="E21" s="54"/>
      <c r="F21" s="53"/>
    </row>
    <row r="22" spans="2:6" x14ac:dyDescent="0.25">
      <c r="B22" s="9" t="s">
        <v>52</v>
      </c>
      <c r="C22" s="49"/>
      <c r="D22" s="53"/>
      <c r="E22" s="54"/>
      <c r="F22" s="53"/>
    </row>
    <row r="23" spans="2:6" ht="12.75" customHeight="1" thickBot="1" x14ac:dyDescent="0.3">
      <c r="B23" s="25" t="s">
        <v>43</v>
      </c>
      <c r="C23" s="26"/>
      <c r="D23" s="35">
        <v>91664</v>
      </c>
      <c r="E23" s="25"/>
      <c r="F23" s="24">
        <v>-626</v>
      </c>
    </row>
    <row r="24" spans="2:6" ht="23.25" customHeight="1" thickBot="1" x14ac:dyDescent="0.3">
      <c r="B24" s="27" t="s">
        <v>67</v>
      </c>
      <c r="C24" s="26"/>
      <c r="D24" s="35">
        <v>91664</v>
      </c>
      <c r="E24" s="25"/>
      <c r="F24" s="24">
        <v>-626</v>
      </c>
    </row>
    <row r="25" spans="2:6" ht="30.75" customHeight="1" thickBot="1" x14ac:dyDescent="0.3">
      <c r="B25" s="27" t="s">
        <v>70</v>
      </c>
      <c r="C25" s="26"/>
      <c r="D25" s="36">
        <f>D17+D24</f>
        <v>1407687</v>
      </c>
      <c r="E25" s="27"/>
      <c r="F25" s="36">
        <f>F17+F24</f>
        <v>551808</v>
      </c>
    </row>
    <row r="26" spans="2:6" ht="15.75" thickTop="1" x14ac:dyDescent="0.25"/>
    <row r="27" spans="2:6" ht="19.5" customHeight="1" x14ac:dyDescent="0.25">
      <c r="B27" s="50" t="s">
        <v>44</v>
      </c>
      <c r="C27" s="50"/>
      <c r="D27" s="50"/>
      <c r="E27" s="50"/>
      <c r="F27" s="50"/>
    </row>
    <row r="29" spans="2:6" ht="15.75" thickBot="1" x14ac:dyDescent="0.3">
      <c r="B29" s="5"/>
      <c r="E29" s="6"/>
      <c r="F29" s="6"/>
    </row>
    <row r="30" spans="2:6" ht="12.75" customHeight="1" x14ac:dyDescent="0.25">
      <c r="B30" s="7" t="s">
        <v>91</v>
      </c>
      <c r="E30" s="47" t="s">
        <v>21</v>
      </c>
      <c r="F30" s="47"/>
    </row>
    <row r="31" spans="2:6" ht="12.75" customHeight="1" x14ac:dyDescent="0.25">
      <c r="B31" s="7" t="s">
        <v>92</v>
      </c>
      <c r="E31" s="47" t="s">
        <v>22</v>
      </c>
      <c r="F31" s="47"/>
    </row>
  </sheetData>
  <mergeCells count="15">
    <mergeCell ref="E30:F30"/>
    <mergeCell ref="E31:F31"/>
    <mergeCell ref="B27:F27"/>
    <mergeCell ref="B2:F2"/>
    <mergeCell ref="B3:B6"/>
    <mergeCell ref="C3:C6"/>
    <mergeCell ref="E3:E6"/>
    <mergeCell ref="C18:C19"/>
    <mergeCell ref="D18:D19"/>
    <mergeCell ref="E18:E19"/>
    <mergeCell ref="F18:F19"/>
    <mergeCell ref="C20:C22"/>
    <mergeCell ref="D20:D22"/>
    <mergeCell ref="E20:E22"/>
    <mergeCell ref="F20:F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7"/>
  <sheetViews>
    <sheetView topLeftCell="A34" zoomScale="90" zoomScaleNormal="90" workbookViewId="0">
      <selection activeCell="B47" sqref="B47"/>
    </sheetView>
  </sheetViews>
  <sheetFormatPr defaultRowHeight="15" x14ac:dyDescent="0.25"/>
  <cols>
    <col min="2" max="2" width="57.7109375" customWidth="1"/>
    <col min="3" max="3" width="22.7109375" customWidth="1"/>
    <col min="5" max="5" width="21.85546875" customWidth="1"/>
  </cols>
  <sheetData>
    <row r="2" spans="2:5" ht="81.75" customHeight="1" x14ac:dyDescent="0.25">
      <c r="B2" s="51" t="s">
        <v>75</v>
      </c>
      <c r="C2" s="55"/>
      <c r="D2" s="55"/>
      <c r="E2" s="55"/>
    </row>
    <row r="3" spans="2:5" ht="27.75" customHeight="1" x14ac:dyDescent="0.25">
      <c r="B3" s="54"/>
      <c r="C3" s="29" t="s">
        <v>90</v>
      </c>
      <c r="D3" s="49"/>
      <c r="E3" s="29" t="s">
        <v>90</v>
      </c>
    </row>
    <row r="4" spans="2:5" ht="17.25" customHeight="1" x14ac:dyDescent="0.25">
      <c r="B4" s="54"/>
      <c r="C4" s="26" t="s">
        <v>77</v>
      </c>
      <c r="D4" s="49"/>
      <c r="E4" s="26" t="s">
        <v>78</v>
      </c>
    </row>
    <row r="5" spans="2:5" ht="15" customHeight="1" x14ac:dyDescent="0.25">
      <c r="B5" s="54"/>
      <c r="C5" s="26" t="s">
        <v>53</v>
      </c>
      <c r="D5" s="49"/>
      <c r="E5" s="26" t="s">
        <v>53</v>
      </c>
    </row>
    <row r="6" spans="2:5" ht="15.75" customHeight="1" thickBot="1" x14ac:dyDescent="0.3">
      <c r="B6" s="54"/>
      <c r="C6" s="28" t="s">
        <v>1</v>
      </c>
      <c r="D6" s="49"/>
      <c r="E6" s="28" t="s">
        <v>1</v>
      </c>
    </row>
    <row r="7" spans="2:5" ht="29.25" customHeight="1" x14ac:dyDescent="0.25">
      <c r="B7" s="16" t="s">
        <v>29</v>
      </c>
      <c r="C7" s="18"/>
      <c r="D7" s="16"/>
      <c r="E7" s="18"/>
    </row>
    <row r="8" spans="2:5" ht="18.75" customHeight="1" x14ac:dyDescent="0.25">
      <c r="B8" s="25" t="s">
        <v>30</v>
      </c>
      <c r="C8" s="32">
        <v>2614698</v>
      </c>
      <c r="D8" s="31"/>
      <c r="E8" s="32">
        <v>1619874</v>
      </c>
    </row>
    <row r="9" spans="2:5" ht="18.75" customHeight="1" x14ac:dyDescent="0.25">
      <c r="B9" s="25" t="s">
        <v>31</v>
      </c>
      <c r="C9" s="40">
        <v>-310224</v>
      </c>
      <c r="D9" s="31"/>
      <c r="E9" s="40">
        <v>-71260</v>
      </c>
    </row>
    <row r="10" spans="2:5" ht="18.75" customHeight="1" x14ac:dyDescent="0.25">
      <c r="B10" s="25" t="s">
        <v>71</v>
      </c>
      <c r="C10" s="40">
        <v>-14028</v>
      </c>
      <c r="D10" s="31"/>
      <c r="E10" s="40">
        <v>-147701</v>
      </c>
    </row>
    <row r="11" spans="2:5" ht="18.75" customHeight="1" x14ac:dyDescent="0.25">
      <c r="B11" s="25" t="s">
        <v>72</v>
      </c>
      <c r="C11" s="32">
        <v>106941</v>
      </c>
      <c r="D11" s="31"/>
      <c r="E11" s="32">
        <v>8553</v>
      </c>
    </row>
    <row r="12" spans="2:5" ht="18.75" customHeight="1" x14ac:dyDescent="0.25">
      <c r="B12" s="25" t="s">
        <v>32</v>
      </c>
      <c r="C12" s="40">
        <v>-774208</v>
      </c>
      <c r="D12" s="31"/>
      <c r="E12" s="40">
        <v>-467205</v>
      </c>
    </row>
    <row r="13" spans="2:5" ht="18.75" customHeight="1" x14ac:dyDescent="0.25">
      <c r="B13" s="27"/>
      <c r="C13" s="32"/>
      <c r="D13" s="31"/>
      <c r="E13" s="32"/>
    </row>
    <row r="14" spans="2:5" ht="18.75" customHeight="1" x14ac:dyDescent="0.25">
      <c r="B14" s="27" t="s">
        <v>54</v>
      </c>
      <c r="C14" s="33"/>
      <c r="D14" s="34"/>
      <c r="E14" s="33"/>
    </row>
    <row r="15" spans="2:5" ht="18.75" customHeight="1" x14ac:dyDescent="0.25">
      <c r="B15" s="25" t="s">
        <v>4</v>
      </c>
      <c r="C15" s="32">
        <v>1519225</v>
      </c>
      <c r="D15" s="31"/>
      <c r="E15" s="32">
        <v>207214</v>
      </c>
    </row>
    <row r="16" spans="2:5" ht="18.75" customHeight="1" x14ac:dyDescent="0.25">
      <c r="B16" s="25" t="s">
        <v>5</v>
      </c>
      <c r="C16" s="40">
        <v>-2873000</v>
      </c>
      <c r="D16" s="31"/>
      <c r="E16" s="40">
        <v>-2794760</v>
      </c>
    </row>
    <row r="17" spans="2:5" ht="18.75" customHeight="1" x14ac:dyDescent="0.25">
      <c r="B17" s="25" t="s">
        <v>55</v>
      </c>
      <c r="C17" s="32" t="s">
        <v>7</v>
      </c>
      <c r="D17" s="31"/>
      <c r="E17" s="32">
        <v>298147</v>
      </c>
    </row>
    <row r="18" spans="2:5" ht="18.75" customHeight="1" x14ac:dyDescent="0.25">
      <c r="B18" s="25" t="s">
        <v>33</v>
      </c>
      <c r="C18" s="32">
        <v>105123</v>
      </c>
      <c r="D18" s="31"/>
      <c r="E18" s="32">
        <v>588049</v>
      </c>
    </row>
    <row r="19" spans="2:5" ht="18.75" customHeight="1" x14ac:dyDescent="0.25">
      <c r="B19" s="27"/>
      <c r="C19" s="32"/>
      <c r="D19" s="31"/>
      <c r="E19" s="32"/>
    </row>
    <row r="20" spans="2:5" ht="26.25" customHeight="1" x14ac:dyDescent="0.25">
      <c r="B20" s="27" t="s">
        <v>34</v>
      </c>
      <c r="C20" s="32"/>
      <c r="D20" s="34"/>
      <c r="E20" s="33"/>
    </row>
    <row r="21" spans="2:5" ht="18.75" customHeight="1" thickBot="1" x14ac:dyDescent="0.3">
      <c r="B21" s="25" t="s">
        <v>14</v>
      </c>
      <c r="C21" s="41">
        <v>-435975</v>
      </c>
      <c r="D21" s="42"/>
      <c r="E21" s="41">
        <v>-227969</v>
      </c>
    </row>
    <row r="22" spans="2:5" ht="26.25" customHeight="1" thickBot="1" x14ac:dyDescent="0.3">
      <c r="B22" s="27" t="s">
        <v>47</v>
      </c>
      <c r="C22" s="43">
        <f>SUM(C8:C21)</f>
        <v>-61448</v>
      </c>
      <c r="D22" s="44"/>
      <c r="E22" s="43">
        <v>-987058</v>
      </c>
    </row>
    <row r="23" spans="2:5" ht="18.75" customHeight="1" thickBot="1" x14ac:dyDescent="0.3">
      <c r="B23" s="25" t="s">
        <v>35</v>
      </c>
      <c r="C23" s="41">
        <v>-191280</v>
      </c>
      <c r="D23" s="42"/>
      <c r="E23" s="41">
        <v>-144000</v>
      </c>
    </row>
    <row r="24" spans="2:5" ht="28.5" customHeight="1" thickBot="1" x14ac:dyDescent="0.3">
      <c r="B24" s="27" t="s">
        <v>48</v>
      </c>
      <c r="C24" s="43">
        <f>C22+C23</f>
        <v>-252728</v>
      </c>
      <c r="D24" s="44"/>
      <c r="E24" s="43">
        <v>-1131058</v>
      </c>
    </row>
    <row r="25" spans="2:5" ht="18.75" customHeight="1" x14ac:dyDescent="0.25">
      <c r="B25" s="27"/>
      <c r="C25" s="32"/>
      <c r="D25" s="31"/>
      <c r="E25" s="32"/>
    </row>
    <row r="26" spans="2:5" ht="26.25" customHeight="1" x14ac:dyDescent="0.25">
      <c r="B26" s="27" t="s">
        <v>36</v>
      </c>
      <c r="C26" s="32"/>
      <c r="D26" s="31"/>
      <c r="E26" s="32"/>
    </row>
    <row r="27" spans="2:5" ht="27.75" customHeight="1" x14ac:dyDescent="0.25">
      <c r="B27" s="25" t="s">
        <v>56</v>
      </c>
      <c r="C27" s="32">
        <v>8121</v>
      </c>
      <c r="D27" s="31"/>
      <c r="E27" s="32" t="s">
        <v>7</v>
      </c>
    </row>
    <row r="28" spans="2:5" ht="18.75" customHeight="1" thickBot="1" x14ac:dyDescent="0.3">
      <c r="B28" s="25" t="s">
        <v>37</v>
      </c>
      <c r="C28" s="41">
        <v>-77956</v>
      </c>
      <c r="D28" s="42"/>
      <c r="E28" s="41">
        <v>-27999</v>
      </c>
    </row>
    <row r="29" spans="2:5" ht="18.75" customHeight="1" thickBot="1" x14ac:dyDescent="0.3">
      <c r="B29" s="27" t="s">
        <v>38</v>
      </c>
      <c r="C29" s="43">
        <f>SUM(C27:C28)</f>
        <v>-69835</v>
      </c>
      <c r="D29" s="44"/>
      <c r="E29" s="43">
        <v>-27999</v>
      </c>
    </row>
    <row r="30" spans="2:5" ht="18.75" customHeight="1" x14ac:dyDescent="0.25">
      <c r="B30" s="27"/>
      <c r="C30" s="32"/>
      <c r="D30" s="31"/>
      <c r="E30" s="32"/>
    </row>
    <row r="31" spans="2:5" ht="18.75" customHeight="1" x14ac:dyDescent="0.25">
      <c r="B31" s="27" t="s">
        <v>39</v>
      </c>
      <c r="C31" s="32"/>
      <c r="D31" s="31"/>
      <c r="E31" s="32"/>
    </row>
    <row r="32" spans="2:5" ht="31.5" customHeight="1" x14ac:dyDescent="0.25">
      <c r="B32" s="25" t="s">
        <v>40</v>
      </c>
      <c r="C32" s="40">
        <v>-2406634</v>
      </c>
      <c r="D32" s="31"/>
      <c r="E32" s="40">
        <v>-597524</v>
      </c>
    </row>
    <row r="33" spans="2:6" ht="18.75" customHeight="1" x14ac:dyDescent="0.25">
      <c r="B33" s="25" t="s">
        <v>41</v>
      </c>
      <c r="C33" s="32">
        <v>599852</v>
      </c>
      <c r="D33" s="31"/>
      <c r="E33" s="32">
        <v>1598090</v>
      </c>
    </row>
    <row r="34" spans="2:6" ht="27" customHeight="1" x14ac:dyDescent="0.25">
      <c r="B34" s="25" t="s">
        <v>57</v>
      </c>
      <c r="C34" s="32">
        <v>2086931</v>
      </c>
      <c r="D34" s="31"/>
      <c r="E34" s="32">
        <v>209420</v>
      </c>
    </row>
    <row r="35" spans="2:6" ht="25.5" customHeight="1" thickBot="1" x14ac:dyDescent="0.3">
      <c r="B35" s="25" t="s">
        <v>42</v>
      </c>
      <c r="C35" s="41">
        <v>-10029</v>
      </c>
      <c r="D35" s="42"/>
      <c r="E35" s="41">
        <v>-1891</v>
      </c>
    </row>
    <row r="36" spans="2:6" ht="18.75" customHeight="1" thickBot="1" x14ac:dyDescent="0.3">
      <c r="B36" s="27" t="s">
        <v>58</v>
      </c>
      <c r="C36" s="38">
        <f>SUM(C32:C35)</f>
        <v>270120</v>
      </c>
      <c r="D36" s="31"/>
      <c r="E36" s="38">
        <v>1208095</v>
      </c>
    </row>
    <row r="37" spans="2:6" ht="18.75" customHeight="1" x14ac:dyDescent="0.25">
      <c r="B37" s="27"/>
      <c r="C37" s="33"/>
      <c r="D37" s="31"/>
      <c r="E37" s="33"/>
    </row>
    <row r="38" spans="2:6" x14ac:dyDescent="0.25">
      <c r="B38" s="27" t="s">
        <v>59</v>
      </c>
      <c r="C38" s="45">
        <f>C36+C29+C24</f>
        <v>-52443</v>
      </c>
      <c r="D38" s="34"/>
      <c r="E38" s="33">
        <v>49038</v>
      </c>
    </row>
    <row r="39" spans="2:6" ht="26.25" customHeight="1" x14ac:dyDescent="0.25">
      <c r="B39" s="25" t="s">
        <v>60</v>
      </c>
      <c r="C39" s="40">
        <v>-2804</v>
      </c>
      <c r="D39" s="34"/>
      <c r="E39" s="40">
        <v>-49</v>
      </c>
    </row>
    <row r="40" spans="2:6" ht="15.75" thickBot="1" x14ac:dyDescent="0.3">
      <c r="B40" s="25" t="s">
        <v>49</v>
      </c>
      <c r="C40" s="35">
        <v>934123</v>
      </c>
      <c r="D40" s="31"/>
      <c r="E40" s="35">
        <v>757667</v>
      </c>
    </row>
    <row r="41" spans="2:6" ht="15.75" thickBot="1" x14ac:dyDescent="0.3">
      <c r="B41" s="27" t="s">
        <v>85</v>
      </c>
      <c r="C41" s="37">
        <f>SUM(C38:C40)</f>
        <v>878876</v>
      </c>
      <c r="D41" s="34"/>
      <c r="E41" s="37">
        <v>806656</v>
      </c>
    </row>
    <row r="42" spans="2:6" ht="15.75" thickTop="1" x14ac:dyDescent="0.25"/>
    <row r="43" spans="2:6" ht="19.5" customHeight="1" x14ac:dyDescent="0.25">
      <c r="B43" s="50" t="s">
        <v>44</v>
      </c>
      <c r="C43" s="50"/>
      <c r="D43" s="50"/>
      <c r="E43" s="50"/>
      <c r="F43" s="50"/>
    </row>
    <row r="45" spans="2:6" ht="15.75" thickBot="1" x14ac:dyDescent="0.3">
      <c r="B45" s="5"/>
      <c r="D45" s="6"/>
      <c r="E45" s="6"/>
    </row>
    <row r="46" spans="2:6" ht="17.25" customHeight="1" x14ac:dyDescent="0.25">
      <c r="B46" s="7" t="s">
        <v>91</v>
      </c>
      <c r="D46" s="56" t="s">
        <v>21</v>
      </c>
      <c r="E46" s="56"/>
    </row>
    <row r="47" spans="2:6" ht="16.5" customHeight="1" x14ac:dyDescent="0.25">
      <c r="B47" s="7" t="s">
        <v>92</v>
      </c>
      <c r="D47" s="47" t="s">
        <v>22</v>
      </c>
      <c r="E47" s="47"/>
    </row>
  </sheetData>
  <mergeCells count="6">
    <mergeCell ref="D47:E47"/>
    <mergeCell ref="B43:F43"/>
    <mergeCell ref="B2:E2"/>
    <mergeCell ref="B3:B6"/>
    <mergeCell ref="D3:D6"/>
    <mergeCell ref="D46:E4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tabSelected="1" topLeftCell="A7" workbookViewId="0">
      <selection activeCell="C20" sqref="C20:C21"/>
    </sheetView>
  </sheetViews>
  <sheetFormatPr defaultRowHeight="15" x14ac:dyDescent="0.25"/>
  <cols>
    <col min="2" max="2" width="29.28515625" customWidth="1"/>
    <col min="3" max="3" width="9.140625" customWidth="1"/>
    <col min="4" max="4" width="1.7109375" customWidth="1"/>
    <col min="5" max="5" width="20.5703125" customWidth="1"/>
    <col min="6" max="6" width="1.85546875" customWidth="1"/>
    <col min="7" max="7" width="14.42578125" customWidth="1"/>
    <col min="8" max="8" width="2.85546875" customWidth="1"/>
    <col min="9" max="9" width="18.28515625" customWidth="1"/>
  </cols>
  <sheetData>
    <row r="2" spans="2:9" ht="82.5" customHeight="1" x14ac:dyDescent="0.25">
      <c r="B2" s="51" t="s">
        <v>76</v>
      </c>
      <c r="C2" s="51"/>
      <c r="D2" s="51"/>
      <c r="E2" s="51"/>
      <c r="F2" s="51"/>
      <c r="G2" s="51"/>
      <c r="H2" s="51"/>
      <c r="I2" s="51"/>
    </row>
    <row r="3" spans="2:9" ht="48" customHeight="1" x14ac:dyDescent="0.25">
      <c r="B3" s="54" t="s">
        <v>1</v>
      </c>
      <c r="C3" s="49" t="s">
        <v>17</v>
      </c>
      <c r="D3" s="49"/>
      <c r="E3" s="49" t="s">
        <v>61</v>
      </c>
      <c r="F3" s="49"/>
      <c r="G3" s="49" t="s">
        <v>18</v>
      </c>
      <c r="H3" s="49"/>
      <c r="I3" s="49" t="s">
        <v>20</v>
      </c>
    </row>
    <row r="4" spans="2:9" ht="15.75" thickBot="1" x14ac:dyDescent="0.3">
      <c r="B4" s="54"/>
      <c r="C4" s="57"/>
      <c r="D4" s="49"/>
      <c r="E4" s="57"/>
      <c r="F4" s="49"/>
      <c r="G4" s="57"/>
      <c r="H4" s="49"/>
      <c r="I4" s="57"/>
    </row>
    <row r="5" spans="2:9" ht="25.5" x14ac:dyDescent="0.25">
      <c r="B5" s="16" t="s">
        <v>86</v>
      </c>
      <c r="C5" s="17">
        <v>2210273</v>
      </c>
      <c r="D5" s="15"/>
      <c r="E5" s="17">
        <v>10226082</v>
      </c>
      <c r="F5" s="15"/>
      <c r="G5" s="20">
        <v>-1000</v>
      </c>
      <c r="H5" s="15"/>
      <c r="I5" s="17">
        <f>SUM(C5:G5)</f>
        <v>12435355</v>
      </c>
    </row>
    <row r="6" spans="2:9" ht="25.5" x14ac:dyDescent="0.25">
      <c r="B6" s="16" t="s">
        <v>28</v>
      </c>
      <c r="C6" s="12"/>
      <c r="D6" s="14"/>
      <c r="E6" s="12"/>
      <c r="F6" s="14"/>
      <c r="G6" s="12"/>
      <c r="H6" s="14"/>
      <c r="I6" s="12"/>
    </row>
    <row r="7" spans="2:9" x14ac:dyDescent="0.25">
      <c r="B7" s="10" t="s">
        <v>63</v>
      </c>
      <c r="C7" s="20">
        <v>0</v>
      </c>
      <c r="D7" s="14"/>
      <c r="E7" s="12">
        <v>552434</v>
      </c>
      <c r="F7" s="14"/>
      <c r="G7" s="20">
        <v>0</v>
      </c>
      <c r="H7" s="12"/>
      <c r="I7" s="12">
        <f>SUM(C7:H7)</f>
        <v>552434</v>
      </c>
    </row>
    <row r="8" spans="2:9" ht="26.25" thickBot="1" x14ac:dyDescent="0.3">
      <c r="B8" s="10" t="s">
        <v>62</v>
      </c>
      <c r="C8" s="21">
        <v>0</v>
      </c>
      <c r="D8" s="14"/>
      <c r="E8" s="21">
        <v>0</v>
      </c>
      <c r="F8" s="14"/>
      <c r="G8" s="23">
        <v>-626</v>
      </c>
      <c r="H8" s="12"/>
      <c r="I8" s="23">
        <f>SUM(C8:H8)</f>
        <v>-626</v>
      </c>
    </row>
    <row r="9" spans="2:9" ht="26.25" thickBot="1" x14ac:dyDescent="0.3">
      <c r="B9" s="16" t="s">
        <v>64</v>
      </c>
      <c r="C9" s="17">
        <f>SUM(C7:C8)</f>
        <v>0</v>
      </c>
      <c r="D9" s="17"/>
      <c r="E9" s="17">
        <f>SUM(E7:E8)</f>
        <v>552434</v>
      </c>
      <c r="F9" s="17"/>
      <c r="G9" s="22">
        <f>SUM(G7:G8)</f>
        <v>-626</v>
      </c>
      <c r="H9" s="17"/>
      <c r="I9" s="17">
        <f>SUM(I7:I8)</f>
        <v>551808</v>
      </c>
    </row>
    <row r="10" spans="2:9" ht="15.75" thickBot="1" x14ac:dyDescent="0.3">
      <c r="B10" s="16" t="s">
        <v>87</v>
      </c>
      <c r="C10" s="17">
        <f>C5+C9</f>
        <v>2210273</v>
      </c>
      <c r="D10" s="17"/>
      <c r="E10" s="17">
        <f>E5+E9</f>
        <v>10778516</v>
      </c>
      <c r="F10" s="17"/>
      <c r="G10" s="22">
        <f>G5+G9</f>
        <v>-1626</v>
      </c>
      <c r="H10" s="17"/>
      <c r="I10" s="17">
        <f>I5+I9</f>
        <v>12987163</v>
      </c>
    </row>
    <row r="11" spans="2:9" x14ac:dyDescent="0.25">
      <c r="B11" s="16" t="s">
        <v>50</v>
      </c>
      <c r="C11" s="17"/>
      <c r="D11" s="17"/>
      <c r="E11" s="17"/>
      <c r="F11" s="17"/>
      <c r="G11" s="17"/>
      <c r="H11" s="17"/>
      <c r="I11" s="17"/>
    </row>
    <row r="13" spans="2:9" ht="48" customHeight="1" x14ac:dyDescent="0.25">
      <c r="B13" s="54" t="s">
        <v>1</v>
      </c>
      <c r="C13" s="49" t="s">
        <v>17</v>
      </c>
      <c r="D13" s="49"/>
      <c r="E13" s="49" t="s">
        <v>61</v>
      </c>
      <c r="F13" s="49"/>
      <c r="G13" s="49" t="s">
        <v>18</v>
      </c>
      <c r="H13" s="49"/>
      <c r="I13" s="49" t="s">
        <v>20</v>
      </c>
    </row>
    <row r="14" spans="2:9" ht="15.75" thickBot="1" x14ac:dyDescent="0.3">
      <c r="B14" s="54"/>
      <c r="C14" s="57"/>
      <c r="D14" s="49"/>
      <c r="E14" s="57"/>
      <c r="F14" s="49"/>
      <c r="G14" s="57"/>
      <c r="H14" s="49"/>
      <c r="I14" s="57"/>
    </row>
    <row r="15" spans="2:9" ht="25.5" x14ac:dyDescent="0.25">
      <c r="B15" s="16" t="s">
        <v>88</v>
      </c>
      <c r="C15" s="17">
        <v>2210273</v>
      </c>
      <c r="D15" s="15"/>
      <c r="E15" s="17">
        <v>13836254</v>
      </c>
      <c r="F15" s="15"/>
      <c r="G15" s="22">
        <v>273088</v>
      </c>
      <c r="H15" s="15"/>
      <c r="I15" s="17">
        <f>SUM(C15:G15)</f>
        <v>16319615</v>
      </c>
    </row>
    <row r="16" spans="2:9" ht="25.5" x14ac:dyDescent="0.25">
      <c r="B16" s="16" t="s">
        <v>28</v>
      </c>
      <c r="C16" s="12"/>
      <c r="D16" s="14"/>
      <c r="E16" s="12"/>
      <c r="F16" s="14"/>
      <c r="G16" s="12"/>
      <c r="H16" s="14"/>
      <c r="I16" s="14"/>
    </row>
    <row r="17" spans="2:9" x14ac:dyDescent="0.25">
      <c r="B17" s="10" t="s">
        <v>63</v>
      </c>
      <c r="C17" s="20">
        <v>0</v>
      </c>
      <c r="D17" s="14"/>
      <c r="E17" s="12">
        <v>1316023</v>
      </c>
      <c r="F17" s="14"/>
      <c r="G17" s="20">
        <v>0</v>
      </c>
      <c r="H17" s="14"/>
      <c r="I17" s="12">
        <f>SUM(C17:G17)</f>
        <v>1316023</v>
      </c>
    </row>
    <row r="18" spans="2:9" ht="26.25" thickBot="1" x14ac:dyDescent="0.3">
      <c r="B18" s="10" t="s">
        <v>62</v>
      </c>
      <c r="C18" s="21">
        <v>0</v>
      </c>
      <c r="D18" s="14"/>
      <c r="E18" s="21">
        <v>0</v>
      </c>
      <c r="F18" s="14"/>
      <c r="G18" s="13">
        <v>91664</v>
      </c>
      <c r="H18" s="14"/>
      <c r="I18" s="23">
        <f>SUM(C18:G18)</f>
        <v>91664</v>
      </c>
    </row>
    <row r="19" spans="2:9" ht="26.25" thickBot="1" x14ac:dyDescent="0.3">
      <c r="B19" s="16" t="s">
        <v>64</v>
      </c>
      <c r="C19" s="20">
        <f>SUM(C17:C18)</f>
        <v>0</v>
      </c>
      <c r="D19" s="15"/>
      <c r="E19" s="17">
        <f>SUM(E17:E18)</f>
        <v>1316023</v>
      </c>
      <c r="F19" s="15"/>
      <c r="G19" s="17">
        <f>SUM(G17:G18)</f>
        <v>91664</v>
      </c>
      <c r="H19" s="15"/>
      <c r="I19" s="17">
        <f>SUM(I17:I18)</f>
        <v>1407687</v>
      </c>
    </row>
    <row r="20" spans="2:9" x14ac:dyDescent="0.25">
      <c r="B20" s="16" t="s">
        <v>89</v>
      </c>
      <c r="C20" s="58">
        <f>C15+C19</f>
        <v>2210273</v>
      </c>
      <c r="D20" s="60"/>
      <c r="E20" s="58">
        <f>E15+E19</f>
        <v>15152277</v>
      </c>
      <c r="F20" s="60"/>
      <c r="G20" s="58">
        <f>G15+G19</f>
        <v>364752</v>
      </c>
      <c r="H20" s="60"/>
      <c r="I20" s="58">
        <f>I15+I19</f>
        <v>17727302</v>
      </c>
    </row>
    <row r="21" spans="2:9" ht="15.75" thickBot="1" x14ac:dyDescent="0.3">
      <c r="B21" s="16" t="s">
        <v>50</v>
      </c>
      <c r="C21" s="59"/>
      <c r="D21" s="60"/>
      <c r="E21" s="59"/>
      <c r="F21" s="60"/>
      <c r="G21" s="59"/>
      <c r="H21" s="60"/>
      <c r="I21" s="59"/>
    </row>
    <row r="22" spans="2:9" ht="15.75" thickTop="1" x14ac:dyDescent="0.25"/>
    <row r="24" spans="2:9" ht="15.75" customHeight="1" x14ac:dyDescent="0.25">
      <c r="B24" s="50" t="s">
        <v>44</v>
      </c>
      <c r="C24" s="50"/>
      <c r="D24" s="50"/>
      <c r="E24" s="50"/>
      <c r="F24" s="50"/>
      <c r="G24" s="50"/>
      <c r="H24" s="50"/>
      <c r="I24" s="50"/>
    </row>
    <row r="26" spans="2:9" ht="15.75" thickBot="1" x14ac:dyDescent="0.3">
      <c r="B26" s="5"/>
      <c r="I26" s="6"/>
    </row>
    <row r="27" spans="2:9" ht="12.75" customHeight="1" x14ac:dyDescent="0.25">
      <c r="B27" s="7" t="s">
        <v>91</v>
      </c>
      <c r="C27" s="7"/>
      <c r="D27" s="7"/>
      <c r="E27" s="7"/>
      <c r="F27" s="7"/>
      <c r="H27" s="50" t="s">
        <v>21</v>
      </c>
      <c r="I27" s="50"/>
    </row>
    <row r="28" spans="2:9" ht="15" customHeight="1" x14ac:dyDescent="0.25">
      <c r="B28" s="7" t="s">
        <v>92</v>
      </c>
      <c r="C28" s="7"/>
      <c r="D28" s="7"/>
      <c r="E28" s="7"/>
      <c r="F28" s="7"/>
      <c r="H28" s="50" t="s">
        <v>22</v>
      </c>
      <c r="I28" s="50"/>
    </row>
  </sheetData>
  <mergeCells count="27">
    <mergeCell ref="H13:H14"/>
    <mergeCell ref="H27:I27"/>
    <mergeCell ref="H28:I28"/>
    <mergeCell ref="H3:H4"/>
    <mergeCell ref="I3:I4"/>
    <mergeCell ref="G3:G4"/>
    <mergeCell ref="B3:B4"/>
    <mergeCell ref="C3:C4"/>
    <mergeCell ref="D3:D4"/>
    <mergeCell ref="E3:E4"/>
    <mergeCell ref="F3:F4"/>
    <mergeCell ref="B2:I2"/>
    <mergeCell ref="B24:I24"/>
    <mergeCell ref="I13:I14"/>
    <mergeCell ref="C20:C21"/>
    <mergeCell ref="D20:D21"/>
    <mergeCell ref="E20:E21"/>
    <mergeCell ref="F20:F21"/>
    <mergeCell ref="G20:G21"/>
    <mergeCell ref="H20:H21"/>
    <mergeCell ref="I20:I21"/>
    <mergeCell ref="D13:D14"/>
    <mergeCell ref="E13:E14"/>
    <mergeCell ref="F13:F14"/>
    <mergeCell ref="G13:G14"/>
    <mergeCell ref="B13:B14"/>
    <mergeCell ref="C13:C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2023-05-15T07:50:07Z</dcterms:modified>
</cp:coreProperties>
</file>