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70" windowHeight="1980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62913"/>
</workbook>
</file>

<file path=xl/calcChain.xml><?xml version="1.0" encoding="utf-8"?>
<calcChain xmlns="http://schemas.openxmlformats.org/spreadsheetml/2006/main">
  <c r="E20" i="4" l="1"/>
  <c r="I9" i="4"/>
  <c r="G9" i="4"/>
  <c r="I17" i="4"/>
  <c r="I16" i="4"/>
  <c r="I20" i="4" s="1"/>
  <c r="I15" i="4"/>
  <c r="I11" i="4"/>
  <c r="I8" i="4"/>
  <c r="I7" i="4"/>
  <c r="I6" i="4"/>
  <c r="I5" i="4"/>
  <c r="E39" i="3" l="1"/>
  <c r="C39" i="3"/>
  <c r="E36" i="3" l="1"/>
  <c r="C36" i="3"/>
  <c r="E34" i="3"/>
  <c r="C34" i="3"/>
  <c r="E27" i="3"/>
  <c r="C27" i="3"/>
  <c r="E22" i="3"/>
  <c r="C22" i="3"/>
  <c r="E20" i="3"/>
  <c r="C20" i="3"/>
  <c r="F26" i="2"/>
  <c r="F25" i="2"/>
  <c r="D25" i="2"/>
  <c r="F19" i="2"/>
  <c r="F17" i="2"/>
  <c r="F14" i="2"/>
  <c r="F11" i="2"/>
  <c r="D11" i="2"/>
  <c r="D14" i="2" s="1"/>
  <c r="D17" i="2" s="1"/>
  <c r="D19" i="2" s="1"/>
  <c r="D26" i="2" s="1"/>
  <c r="F24" i="1"/>
  <c r="F23" i="1"/>
  <c r="D23" i="1"/>
  <c r="D24" i="1" s="1"/>
  <c r="F18" i="1"/>
  <c r="D18" i="1"/>
  <c r="F12" i="1"/>
  <c r="D12" i="1"/>
</calcChain>
</file>

<file path=xl/sharedStrings.xml><?xml version="1.0" encoding="utf-8"?>
<sst xmlns="http://schemas.openxmlformats.org/spreadsheetml/2006/main" count="141" uniqueCount="94">
  <si>
    <t>Приме-чание</t>
  </si>
  <si>
    <t>тыс. тенге</t>
  </si>
  <si>
    <t>АКТИВЫ</t>
  </si>
  <si>
    <t>Денежные средства и их эквиваленты</t>
  </si>
  <si>
    <t>Счета и депозиты в банках</t>
  </si>
  <si>
    <t>Кредиты, выданные клиентам</t>
  </si>
  <si>
    <t xml:space="preserve">Основные средства и нематериальные активы </t>
  </si>
  <si>
    <t>Отложенные налоговые активы</t>
  </si>
  <si>
    <t xml:space="preserve">Прочие активы </t>
  </si>
  <si>
    <t>Итого активов</t>
  </si>
  <si>
    <t xml:space="preserve">ОБЯЗАТЕЛЬСТВА </t>
  </si>
  <si>
    <t>Обязательства по аренде</t>
  </si>
  <si>
    <t>Прочие обязательства</t>
  </si>
  <si>
    <t>Итого обязательств</t>
  </si>
  <si>
    <t>Собственный капитал</t>
  </si>
  <si>
    <t>Уставный капитал</t>
  </si>
  <si>
    <t>Резерв накопленных курсовых разниц</t>
  </si>
  <si>
    <t>Итого собственного капитала</t>
  </si>
  <si>
    <t>Буркитбаева А.Ш.</t>
  </si>
  <si>
    <t>Главный бухгалтер</t>
  </si>
  <si>
    <t>Процентные расходы</t>
  </si>
  <si>
    <t>Чистый процентный доход</t>
  </si>
  <si>
    <t>Операционные доходы</t>
  </si>
  <si>
    <t>Общие и административные расходы</t>
  </si>
  <si>
    <t>Расход по подоходному налогу</t>
  </si>
  <si>
    <t>Прибыль и общий совокупный доход за период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</si>
  <si>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</si>
  <si>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</si>
  <si>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</si>
  <si>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Общие и административные расходы выплаченные</t>
  </si>
  <si>
    <t>Прочие активы</t>
  </si>
  <si>
    <t>Подоходный налог уплаченный</t>
  </si>
  <si>
    <t>ДВИЖЕНИЕ ДЕНЕЖНЫХ СРЕДСТВ ОТ ИНВЕСТИЦИОННОЙ ДЕЯТЕЛЬНОСТИ</t>
  </si>
  <si>
    <t>Приобретения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</si>
  <si>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</si>
  <si>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</si>
  <si>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 xml:space="preserve">Погашение займов </t>
  </si>
  <si>
    <t xml:space="preserve">Получение займов </t>
  </si>
  <si>
    <t>Арендные платежи</t>
  </si>
  <si>
    <t>Курсовые разницы при пересчете</t>
  </si>
  <si>
    <t>От имени Руководства ТОО "Сейф-Ломбард":</t>
  </si>
  <si>
    <t>Выпущенные долговые ценные бумаги</t>
  </si>
  <si>
    <t>15(а)</t>
  </si>
  <si>
    <t>(не аудировано)</t>
  </si>
  <si>
    <t xml:space="preserve">(не аудировано) </t>
  </si>
  <si>
    <t>Реализация основных средств и нематериальных активов</t>
  </si>
  <si>
    <t>Чистое увеличение денежных средств и их эквивалентов</t>
  </si>
  <si>
    <t>Нераспределен-ная прибыль</t>
  </si>
  <si>
    <t>Курсовые разницы при пересчете в валюту представления</t>
  </si>
  <si>
    <t>Итого обязательств и собственного капитала</t>
  </si>
  <si>
    <t>Прочая совокупная прибыль</t>
  </si>
  <si>
    <t>Процентные доходы рассчитанные с использованием метода эффективной процентной ставки</t>
  </si>
  <si>
    <t>Прочие операционные доходы нетто</t>
  </si>
  <si>
    <t>Денежные средства и их эквиваленты на начало года</t>
  </si>
  <si>
    <t>Займы банков и финансовых организаций</t>
  </si>
  <si>
    <t>Нераспределённая прибыль</t>
  </si>
  <si>
    <t>Продолжающаяся деятельность</t>
  </si>
  <si>
    <t>Прибыль до налогообложения</t>
  </si>
  <si>
    <t>–</t>
  </si>
  <si>
    <t>Итого прочий совокупный доход за год</t>
  </si>
  <si>
    <t>Общий совокупный доход за отчётный год</t>
  </si>
  <si>
    <t xml:space="preserve">Поступления по прочим доходам </t>
  </si>
  <si>
    <t>31 марта 2024 г.</t>
  </si>
  <si>
    <t>31 декабря 2023 г.</t>
  </si>
  <si>
    <t xml:space="preserve">ТОО «Сейф-Ломбард»
Консолидированный промежуточный сокращенный отчет о финансовом положении 
по состоянию на 31 марта 2024 года
</t>
  </si>
  <si>
    <t>Чистый убыток/ (прибыль) от операций с иностранной  валютой</t>
  </si>
  <si>
    <t xml:space="preserve">Прибыль за период </t>
  </si>
  <si>
    <t xml:space="preserve">ТОО «Сейф-Ломбард»
Консолидированный промежуточный сокращенный отчет о прибыли или убытке и прочем совокупном доходе
за три месяца, закончившихся 31 марта 2024 года
</t>
  </si>
  <si>
    <t>За три месяца, закончившихся</t>
  </si>
  <si>
    <t>31 марта 2023 г.</t>
  </si>
  <si>
    <t xml:space="preserve">ТОО «Сейф-Ломбард»
Консолидированный промежуточный сокращенный отчет о движении денежных средств
за три месяца, закончившихся 31 марта 2024 года
</t>
  </si>
  <si>
    <t>Изменение операционных активов</t>
  </si>
  <si>
    <t>Изменение в операционных обязательствах</t>
  </si>
  <si>
    <t>Чистое поступление/(использование) денежных средств от (в) операционной деятельности до уплаты подоходного налога</t>
  </si>
  <si>
    <t>Погашение/ (поступление) от выпущенных долговых ценных бумаг</t>
  </si>
  <si>
    <t>Использование/ (поступление) денежных средств в/ (от) финансовой деятельности</t>
  </si>
  <si>
    <t>Влияние изменений курсов иностранных валют на денежные средства и их эквиваленты</t>
  </si>
  <si>
    <t>Поступление/(использование) денежных средств от/ (в) операционной деятельности</t>
  </si>
  <si>
    <r>
      <t xml:space="preserve">Денежные средства и их эквиваленты на 31 марта 2024 года </t>
    </r>
    <r>
      <rPr>
        <i/>
        <sz val="10"/>
        <color theme="1"/>
        <rFont val="Times New Roman"/>
        <family val="1"/>
        <charset val="204"/>
      </rPr>
      <t>(Примечание 8)</t>
    </r>
  </si>
  <si>
    <t xml:space="preserve">ТОО «Сейф-Ломбард»
Консолидированный промежуточный сокращенный отчет об изменениях в собственном капитале
за три месяца, закончившихся 31 марта 2024 года
</t>
  </si>
  <si>
    <t>Прочий совокупный доход</t>
  </si>
  <si>
    <t>Итого прочий совокупный доход</t>
  </si>
  <si>
    <t>Итого совокупный доход за период</t>
  </si>
  <si>
    <t>Соловьев С.Н.</t>
  </si>
  <si>
    <t>Заместитель председателя Правления по финансовым вопросам</t>
  </si>
  <si>
    <t xml:space="preserve">Остаток на 1 января 2023 года (аудировано) </t>
  </si>
  <si>
    <t xml:space="preserve">Остаток на 31 марта 2023 года (не аудировано) </t>
  </si>
  <si>
    <t xml:space="preserve">Остаток на 31 марта 2024 года (не аудировано) </t>
  </si>
  <si>
    <t>17,296,180</t>
  </si>
  <si>
    <t>Чистый убыток от операций с иностранной валютой</t>
  </si>
  <si>
    <t>(аудировано)</t>
  </si>
  <si>
    <t>Восстановление резервов под ожидаемые кредитные убытки по финансовым активам</t>
  </si>
  <si>
    <t>Статьи, которые будут или могут быть впоследствии расклассифицированы в состав прибыли или убытка:</t>
  </si>
  <si>
    <t xml:space="preserve">Остаток на 1 января 2024 года (аудировано)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</si>
</sst>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165" fontId="0" fillId="0" borderId="0" xfId="1" applyNumberFormat="1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1" fillId="0" borderId="0" xfId="0" applyNumberFormat="1" applyFont="1" applyAlignment="1">
      <alignment wrapText="1"/>
    </xf>
    <xf numFmtId="164" fontId="2" fillId="0" borderId="0" xfId="1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165" fontId="1" fillId="0" borderId="5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wrapText="1"/>
    </xf>
    <xf numFmtId="165" fontId="2" fillId="0" borderId="4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zoomScaleNormal="100" workbookViewId="0"/>
  </sheetViews>
  <sheetFormatPr defaultRowHeight="15" x14ac:dyDescent="0.25"/>
  <cols>
    <col min="2" max="2" width="36" customWidth="1"/>
    <col min="4" max="4" width="15.85546875" customWidth="1"/>
    <col min="6" max="6" width="16" customWidth="1"/>
  </cols>
  <sheetData>
    <row r="1" spans="2:6" ht="85.5" customHeight="1" x14ac:dyDescent="0.25">
      <c r="B1" s="52" t="s">
        <v>64</v>
      </c>
      <c r="C1" s="52"/>
      <c r="D1" s="52"/>
      <c r="E1" s="52"/>
      <c r="F1" s="52"/>
    </row>
    <row r="2" spans="2:6" ht="25.5" customHeight="1" x14ac:dyDescent="0.25">
      <c r="B2" s="54"/>
      <c r="C2" s="55" t="s">
        <v>0</v>
      </c>
      <c r="D2" s="10" t="s">
        <v>62</v>
      </c>
      <c r="E2" s="55"/>
      <c r="F2" s="10" t="s">
        <v>63</v>
      </c>
    </row>
    <row r="3" spans="2:6" ht="21" customHeight="1" x14ac:dyDescent="0.25">
      <c r="B3" s="54"/>
      <c r="C3" s="55"/>
      <c r="D3" s="10" t="s">
        <v>43</v>
      </c>
      <c r="E3" s="55"/>
      <c r="F3" s="48" t="s">
        <v>90</v>
      </c>
    </row>
    <row r="4" spans="2:6" ht="15" customHeight="1" thickBot="1" x14ac:dyDescent="0.3">
      <c r="B4" s="54"/>
      <c r="C4" s="55"/>
      <c r="D4" s="11" t="s">
        <v>1</v>
      </c>
      <c r="E4" s="55"/>
      <c r="F4" s="11" t="s">
        <v>1</v>
      </c>
    </row>
    <row r="5" spans="2:6" x14ac:dyDescent="0.25">
      <c r="B5" s="28" t="s">
        <v>2</v>
      </c>
      <c r="C5" s="31"/>
      <c r="D5" s="27"/>
      <c r="E5" s="33"/>
      <c r="F5" s="33"/>
    </row>
    <row r="6" spans="2:6" ht="16.5" customHeight="1" x14ac:dyDescent="0.25">
      <c r="B6" s="24" t="s">
        <v>3</v>
      </c>
      <c r="C6" s="31">
        <v>8</v>
      </c>
      <c r="D6" s="14">
        <v>888980</v>
      </c>
      <c r="E6" s="14"/>
      <c r="F6" s="14">
        <v>1091473</v>
      </c>
    </row>
    <row r="7" spans="2:6" ht="15.75" customHeight="1" x14ac:dyDescent="0.25">
      <c r="B7" s="24" t="s">
        <v>4</v>
      </c>
      <c r="C7" s="31">
        <v>9</v>
      </c>
      <c r="D7" s="14">
        <v>843783</v>
      </c>
      <c r="E7" s="14"/>
      <c r="F7" s="14">
        <v>1377497</v>
      </c>
    </row>
    <row r="8" spans="2:6" ht="24.75" customHeight="1" x14ac:dyDescent="0.25">
      <c r="B8" s="24" t="s">
        <v>5</v>
      </c>
      <c r="C8" s="31">
        <v>10</v>
      </c>
      <c r="D8" s="14">
        <v>22084036</v>
      </c>
      <c r="E8" s="14"/>
      <c r="F8" s="14">
        <v>22085383</v>
      </c>
    </row>
    <row r="9" spans="2:6" ht="24.75" customHeight="1" x14ac:dyDescent="0.25">
      <c r="B9" s="44" t="s">
        <v>6</v>
      </c>
      <c r="C9" s="31"/>
      <c r="D9" s="14">
        <v>1989679</v>
      </c>
      <c r="E9" s="14"/>
      <c r="F9" s="14">
        <v>1770972</v>
      </c>
    </row>
    <row r="10" spans="2:6" ht="24.75" customHeight="1" x14ac:dyDescent="0.25">
      <c r="B10" s="24" t="s">
        <v>7</v>
      </c>
      <c r="C10" s="31">
        <v>7</v>
      </c>
      <c r="D10" s="14">
        <v>112445</v>
      </c>
      <c r="E10" s="14"/>
      <c r="F10" s="14">
        <v>89576</v>
      </c>
    </row>
    <row r="11" spans="2:6" ht="18" customHeight="1" thickBot="1" x14ac:dyDescent="0.3">
      <c r="B11" s="24" t="s">
        <v>8</v>
      </c>
      <c r="C11" s="31">
        <v>11</v>
      </c>
      <c r="D11" s="17">
        <v>741502</v>
      </c>
      <c r="E11" s="14"/>
      <c r="F11" s="17">
        <v>812036</v>
      </c>
    </row>
    <row r="12" spans="2:6" ht="16.5" customHeight="1" thickBot="1" x14ac:dyDescent="0.3">
      <c r="B12" s="28" t="s">
        <v>9</v>
      </c>
      <c r="C12" s="32"/>
      <c r="D12" s="18">
        <f>SUM(D6:D11)</f>
        <v>26660425</v>
      </c>
      <c r="E12" s="15"/>
      <c r="F12" s="18">
        <f>SUM(F6:F11)</f>
        <v>27226937</v>
      </c>
    </row>
    <row r="13" spans="2:6" ht="15.75" customHeight="1" thickTop="1" x14ac:dyDescent="0.25">
      <c r="B13" s="28" t="s">
        <v>10</v>
      </c>
      <c r="C13" s="31"/>
      <c r="D13" s="14"/>
      <c r="E13" s="14"/>
      <c r="F13" s="14"/>
    </row>
    <row r="14" spans="2:6" x14ac:dyDescent="0.25">
      <c r="B14" s="24" t="s">
        <v>54</v>
      </c>
      <c r="C14" s="31">
        <v>12</v>
      </c>
      <c r="D14" s="14">
        <v>1715896</v>
      </c>
      <c r="E14" s="14"/>
      <c r="F14" s="14">
        <v>1656910</v>
      </c>
    </row>
    <row r="15" spans="2:6" x14ac:dyDescent="0.25">
      <c r="B15" s="24" t="s">
        <v>41</v>
      </c>
      <c r="C15" s="31">
        <v>13</v>
      </c>
      <c r="D15" s="14">
        <v>3553626</v>
      </c>
      <c r="E15" s="14"/>
      <c r="F15" s="14">
        <v>5379164</v>
      </c>
    </row>
    <row r="16" spans="2:6" x14ac:dyDescent="0.25">
      <c r="B16" s="24" t="s">
        <v>11</v>
      </c>
      <c r="C16" s="31"/>
      <c r="D16" s="14">
        <v>1946</v>
      </c>
      <c r="E16" s="14"/>
      <c r="F16" s="14">
        <v>3194</v>
      </c>
    </row>
    <row r="17" spans="2:9" ht="15.75" thickBot="1" x14ac:dyDescent="0.3">
      <c r="B17" s="24" t="s">
        <v>12</v>
      </c>
      <c r="C17" s="31">
        <v>14</v>
      </c>
      <c r="D17" s="17">
        <v>698269</v>
      </c>
      <c r="E17" s="14"/>
      <c r="F17" s="17">
        <v>527272</v>
      </c>
    </row>
    <row r="18" spans="2:9" ht="15.75" thickBot="1" x14ac:dyDescent="0.3">
      <c r="B18" s="28" t="s">
        <v>13</v>
      </c>
      <c r="C18" s="31"/>
      <c r="D18" s="19">
        <f>SUM(D14:D17)</f>
        <v>5969737</v>
      </c>
      <c r="E18" s="15"/>
      <c r="F18" s="19">
        <f>SUM(F14:F17)</f>
        <v>7566540</v>
      </c>
    </row>
    <row r="19" spans="2:9" x14ac:dyDescent="0.25">
      <c r="B19" s="28" t="s">
        <v>14</v>
      </c>
      <c r="C19" s="31"/>
      <c r="D19" s="14"/>
      <c r="E19" s="14"/>
      <c r="F19" s="14"/>
    </row>
    <row r="20" spans="2:9" x14ac:dyDescent="0.25">
      <c r="B20" s="24" t="s">
        <v>15</v>
      </c>
      <c r="C20" s="31" t="s">
        <v>42</v>
      </c>
      <c r="D20" s="14">
        <v>2210273</v>
      </c>
      <c r="E20" s="14"/>
      <c r="F20" s="14">
        <v>2210273</v>
      </c>
    </row>
    <row r="21" spans="2:9" x14ac:dyDescent="0.25">
      <c r="B21" s="24" t="s">
        <v>55</v>
      </c>
      <c r="C21" s="31"/>
      <c r="D21" s="14">
        <v>17296180</v>
      </c>
      <c r="E21" s="14"/>
      <c r="F21" s="14">
        <v>16443885</v>
      </c>
    </row>
    <row r="22" spans="2:9" ht="15.75" thickBot="1" x14ac:dyDescent="0.3">
      <c r="B22" s="24" t="s">
        <v>16</v>
      </c>
      <c r="C22" s="31"/>
      <c r="D22" s="17">
        <v>1184235</v>
      </c>
      <c r="E22" s="14"/>
      <c r="F22" s="17">
        <v>1006239</v>
      </c>
    </row>
    <row r="23" spans="2:9" ht="15.75" thickBot="1" x14ac:dyDescent="0.3">
      <c r="B23" s="28" t="s">
        <v>17</v>
      </c>
      <c r="C23" s="31"/>
      <c r="D23" s="19">
        <f>SUM(D20:D22)</f>
        <v>20690688</v>
      </c>
      <c r="E23" s="15"/>
      <c r="F23" s="19">
        <f>SUM(F20:F22)</f>
        <v>19660397</v>
      </c>
      <c r="I23" s="3"/>
    </row>
    <row r="24" spans="2:9" ht="26.25" thickBot="1" x14ac:dyDescent="0.3">
      <c r="B24" s="51" t="s">
        <v>49</v>
      </c>
      <c r="C24" s="31"/>
      <c r="D24" s="18">
        <f>D18+D23</f>
        <v>26660425</v>
      </c>
      <c r="E24" s="15"/>
      <c r="F24" s="18">
        <f>F18+F23</f>
        <v>27226937</v>
      </c>
    </row>
    <row r="25" spans="2:9" ht="15.75" thickTop="1" x14ac:dyDescent="0.25">
      <c r="B25" s="1"/>
      <c r="C25" s="2"/>
      <c r="D25" s="40"/>
      <c r="E25" s="4"/>
      <c r="F25" s="40"/>
    </row>
    <row r="26" spans="2:9" ht="15.75" customHeight="1" x14ac:dyDescent="0.25">
      <c r="B26" s="56" t="s">
        <v>40</v>
      </c>
      <c r="C26" s="56"/>
      <c r="D26" s="56"/>
      <c r="E26" s="56"/>
      <c r="F26" s="56"/>
    </row>
    <row r="28" spans="2:9" ht="15.75" thickBot="1" x14ac:dyDescent="0.3">
      <c r="B28" s="5"/>
      <c r="E28" s="6"/>
      <c r="F28" s="6"/>
    </row>
    <row r="29" spans="2:9" ht="12.75" customHeight="1" x14ac:dyDescent="0.25">
      <c r="B29" s="7" t="s">
        <v>83</v>
      </c>
      <c r="E29" s="53" t="s">
        <v>18</v>
      </c>
      <c r="F29" s="53"/>
    </row>
    <row r="30" spans="2:9" ht="39" customHeight="1" x14ac:dyDescent="0.25">
      <c r="B30" s="7" t="s">
        <v>84</v>
      </c>
      <c r="E30" s="53" t="s">
        <v>19</v>
      </c>
      <c r="F30" s="53"/>
    </row>
  </sheetData>
  <mergeCells count="7">
    <mergeCell ref="B1:F1"/>
    <mergeCell ref="E29:F29"/>
    <mergeCell ref="E30:F30"/>
    <mergeCell ref="B2:B4"/>
    <mergeCell ref="C2:C4"/>
    <mergeCell ref="E2:E4"/>
    <mergeCell ref="B26:F26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2"/>
  <sheetViews>
    <sheetView zoomScaleNormal="100" workbookViewId="0"/>
  </sheetViews>
  <sheetFormatPr defaultRowHeight="15" x14ac:dyDescent="0.25"/>
  <cols>
    <col min="2" max="2" width="37.5703125" customWidth="1"/>
    <col min="4" max="4" width="17.5703125" customWidth="1"/>
    <col min="5" max="5" width="6" customWidth="1"/>
    <col min="6" max="6" width="17.85546875" customWidth="1"/>
  </cols>
  <sheetData>
    <row r="2" spans="2:10" ht="73.5" customHeight="1" x14ac:dyDescent="0.25">
      <c r="B2" s="57" t="s">
        <v>67</v>
      </c>
      <c r="C2" s="57"/>
      <c r="D2" s="57"/>
      <c r="E2" s="57"/>
      <c r="F2" s="57"/>
    </row>
    <row r="3" spans="2:10" ht="25.5" x14ac:dyDescent="0.25">
      <c r="B3" s="54"/>
      <c r="C3" s="55" t="s">
        <v>0</v>
      </c>
      <c r="D3" s="10" t="s">
        <v>68</v>
      </c>
      <c r="E3" s="55"/>
      <c r="F3" s="12" t="s">
        <v>68</v>
      </c>
    </row>
    <row r="4" spans="2:10" ht="16.5" customHeight="1" x14ac:dyDescent="0.25">
      <c r="B4" s="54"/>
      <c r="C4" s="55"/>
      <c r="D4" s="10" t="s">
        <v>62</v>
      </c>
      <c r="E4" s="55"/>
      <c r="F4" s="10" t="s">
        <v>69</v>
      </c>
    </row>
    <row r="5" spans="2:10" ht="13.5" customHeight="1" x14ac:dyDescent="0.25">
      <c r="B5" s="54"/>
      <c r="C5" s="55"/>
      <c r="D5" s="10" t="s">
        <v>43</v>
      </c>
      <c r="E5" s="55"/>
      <c r="F5" s="10" t="s">
        <v>43</v>
      </c>
    </row>
    <row r="6" spans="2:10" ht="14.25" customHeight="1" thickBot="1" x14ac:dyDescent="0.3">
      <c r="B6" s="54"/>
      <c r="C6" s="55"/>
      <c r="D6" s="11" t="s">
        <v>1</v>
      </c>
      <c r="E6" s="55"/>
      <c r="F6" s="11" t="s">
        <v>1</v>
      </c>
    </row>
    <row r="7" spans="2:10" ht="48.75" customHeight="1" x14ac:dyDescent="0.25">
      <c r="B7" s="24"/>
      <c r="C7" s="25"/>
      <c r="D7" s="25"/>
      <c r="E7" s="25"/>
      <c r="F7" s="25"/>
    </row>
    <row r="8" spans="2:10" ht="17.25" customHeight="1" x14ac:dyDescent="0.25">
      <c r="B8" s="28" t="s">
        <v>56</v>
      </c>
      <c r="C8" s="58">
        <v>4</v>
      </c>
      <c r="D8" s="59">
        <v>2999058</v>
      </c>
      <c r="E8" s="59"/>
      <c r="F8" s="59">
        <v>2747038</v>
      </c>
    </row>
    <row r="9" spans="2:10" ht="38.25" customHeight="1" x14ac:dyDescent="0.25">
      <c r="B9" s="24" t="s">
        <v>51</v>
      </c>
      <c r="C9" s="58"/>
      <c r="D9" s="59"/>
      <c r="E9" s="59"/>
      <c r="F9" s="59"/>
    </row>
    <row r="10" spans="2:10" ht="21.75" customHeight="1" thickBot="1" x14ac:dyDescent="0.3">
      <c r="B10" s="24" t="s">
        <v>20</v>
      </c>
      <c r="C10" s="31">
        <v>4</v>
      </c>
      <c r="D10" s="21">
        <v>-325796</v>
      </c>
      <c r="E10" s="14"/>
      <c r="F10" s="21">
        <v>-362999</v>
      </c>
    </row>
    <row r="11" spans="2:10" ht="30" customHeight="1" thickBot="1" x14ac:dyDescent="0.3">
      <c r="B11" s="28" t="s">
        <v>21</v>
      </c>
      <c r="C11" s="31"/>
      <c r="D11" s="19">
        <f>SUM(D8:D10)</f>
        <v>2673262</v>
      </c>
      <c r="E11" s="15"/>
      <c r="F11" s="19">
        <f>SUM(F8:F10)</f>
        <v>2384039</v>
      </c>
    </row>
    <row r="12" spans="2:10" ht="29.25" customHeight="1" x14ac:dyDescent="0.25">
      <c r="B12" s="24" t="s">
        <v>65</v>
      </c>
      <c r="C12" s="31"/>
      <c r="D12" s="20">
        <v>-67436</v>
      </c>
      <c r="E12" s="14"/>
      <c r="F12" s="20">
        <v>310868</v>
      </c>
    </row>
    <row r="13" spans="2:10" ht="18" customHeight="1" thickBot="1" x14ac:dyDescent="0.3">
      <c r="B13" s="24" t="s">
        <v>52</v>
      </c>
      <c r="C13" s="31">
        <v>5</v>
      </c>
      <c r="D13" s="17">
        <v>42567</v>
      </c>
      <c r="E13" s="14"/>
      <c r="F13" s="17">
        <v>127404</v>
      </c>
      <c r="J13" s="3"/>
    </row>
    <row r="14" spans="2:10" ht="28.5" customHeight="1" thickBot="1" x14ac:dyDescent="0.3">
      <c r="B14" s="28" t="s">
        <v>22</v>
      </c>
      <c r="C14" s="31"/>
      <c r="D14" s="19">
        <f>D11+D12+D13</f>
        <v>2648393</v>
      </c>
      <c r="E14" s="15"/>
      <c r="F14" s="19">
        <f>F11+F12+F13</f>
        <v>2822311</v>
      </c>
    </row>
    <row r="15" spans="2:10" ht="41.25" customHeight="1" x14ac:dyDescent="0.25">
      <c r="B15" s="24" t="s">
        <v>91</v>
      </c>
      <c r="C15" s="31">
        <v>9.1</v>
      </c>
      <c r="D15" s="14">
        <v>3893</v>
      </c>
      <c r="E15" s="14"/>
      <c r="F15" s="14">
        <v>2499</v>
      </c>
    </row>
    <row r="16" spans="2:10" ht="21" customHeight="1" thickBot="1" x14ac:dyDescent="0.3">
      <c r="B16" s="24" t="s">
        <v>23</v>
      </c>
      <c r="C16" s="31">
        <v>6</v>
      </c>
      <c r="D16" s="21">
        <v>-1483916</v>
      </c>
      <c r="E16" s="14"/>
      <c r="F16" s="21">
        <v>-1314762</v>
      </c>
    </row>
    <row r="17" spans="2:6" ht="15.75" thickBot="1" x14ac:dyDescent="0.3">
      <c r="B17" s="28" t="s">
        <v>57</v>
      </c>
      <c r="C17" s="31"/>
      <c r="D17" s="19">
        <f>D14+D15+D16</f>
        <v>1168370</v>
      </c>
      <c r="E17" s="15"/>
      <c r="F17" s="19">
        <f>F14+F15+F16</f>
        <v>1510048</v>
      </c>
    </row>
    <row r="18" spans="2:6" ht="15.75" thickBot="1" x14ac:dyDescent="0.3">
      <c r="B18" s="24" t="s">
        <v>24</v>
      </c>
      <c r="C18" s="31">
        <v>7</v>
      </c>
      <c r="D18" s="21">
        <v>-316075</v>
      </c>
      <c r="E18" s="14"/>
      <c r="F18" s="21">
        <v>-194025</v>
      </c>
    </row>
    <row r="19" spans="2:6" ht="23.25" customHeight="1" thickBot="1" x14ac:dyDescent="0.3">
      <c r="B19" s="28" t="s">
        <v>66</v>
      </c>
      <c r="C19" s="31"/>
      <c r="D19" s="18">
        <f>D17+D18</f>
        <v>852295</v>
      </c>
      <c r="E19" s="15"/>
      <c r="F19" s="18">
        <f>F17+F18</f>
        <v>1316023</v>
      </c>
    </row>
    <row r="20" spans="2:6" ht="15.75" thickTop="1" x14ac:dyDescent="0.25">
      <c r="B20" s="8"/>
      <c r="C20" s="31"/>
      <c r="D20" s="15"/>
      <c r="E20" s="15"/>
      <c r="F20" s="15"/>
    </row>
    <row r="21" spans="2:6" ht="30.75" customHeight="1" x14ac:dyDescent="0.25">
      <c r="B21" s="8"/>
      <c r="C21" s="31"/>
      <c r="D21" s="15"/>
      <c r="E21" s="15"/>
      <c r="F21" s="15"/>
    </row>
    <row r="22" spans="2:6" x14ac:dyDescent="0.25">
      <c r="B22" s="28" t="s">
        <v>50</v>
      </c>
      <c r="C22" s="58"/>
      <c r="D22" s="60"/>
      <c r="E22" s="60"/>
      <c r="F22" s="60"/>
    </row>
    <row r="23" spans="2:6" ht="51" x14ac:dyDescent="0.25">
      <c r="B23" s="34" t="s">
        <v>92</v>
      </c>
      <c r="C23" s="58"/>
      <c r="D23" s="60"/>
      <c r="E23" s="60"/>
      <c r="F23" s="60"/>
    </row>
    <row r="24" spans="2:6" ht="15.75" thickBot="1" x14ac:dyDescent="0.3">
      <c r="B24" s="24" t="s">
        <v>39</v>
      </c>
      <c r="C24" s="31"/>
      <c r="D24" s="17">
        <v>177996</v>
      </c>
      <c r="E24" s="14"/>
      <c r="F24" s="17">
        <v>91664</v>
      </c>
    </row>
    <row r="25" spans="2:6" ht="15.75" thickBot="1" x14ac:dyDescent="0.3">
      <c r="B25" s="28" t="s">
        <v>59</v>
      </c>
      <c r="C25" s="31"/>
      <c r="D25" s="18">
        <f>D24</f>
        <v>177996</v>
      </c>
      <c r="E25" s="15"/>
      <c r="F25" s="18">
        <f>F24</f>
        <v>91664</v>
      </c>
    </row>
    <row r="26" spans="2:6" ht="16.5" thickTop="1" thickBot="1" x14ac:dyDescent="0.3">
      <c r="B26" s="28" t="s">
        <v>60</v>
      </c>
      <c r="C26" s="31"/>
      <c r="D26" s="18">
        <f>D19+D25</f>
        <v>1030291</v>
      </c>
      <c r="E26" s="15"/>
      <c r="F26" s="18">
        <f>F19+F25</f>
        <v>1407687</v>
      </c>
    </row>
    <row r="27" spans="2:6" ht="15.75" thickTop="1" x14ac:dyDescent="0.25"/>
    <row r="28" spans="2:6" ht="19.5" customHeight="1" x14ac:dyDescent="0.25">
      <c r="B28" s="56" t="s">
        <v>40</v>
      </c>
      <c r="C28" s="56"/>
      <c r="D28" s="56"/>
      <c r="E28" s="56"/>
      <c r="F28" s="56"/>
    </row>
    <row r="30" spans="2:6" ht="15.75" thickBot="1" x14ac:dyDescent="0.3">
      <c r="B30" s="5"/>
      <c r="E30" s="6"/>
      <c r="F30" s="6"/>
    </row>
    <row r="31" spans="2:6" ht="12.75" customHeight="1" x14ac:dyDescent="0.25">
      <c r="B31" s="7" t="s">
        <v>83</v>
      </c>
      <c r="E31" s="53" t="s">
        <v>18</v>
      </c>
      <c r="F31" s="53"/>
    </row>
    <row r="32" spans="2:6" ht="30.75" customHeight="1" x14ac:dyDescent="0.25">
      <c r="B32" s="7" t="s">
        <v>84</v>
      </c>
      <c r="E32" s="53" t="s">
        <v>19</v>
      </c>
      <c r="F32" s="53"/>
    </row>
  </sheetData>
  <mergeCells count="15">
    <mergeCell ref="E31:F31"/>
    <mergeCell ref="E32:F32"/>
    <mergeCell ref="B28:F28"/>
    <mergeCell ref="B2:F2"/>
    <mergeCell ref="B3:B6"/>
    <mergeCell ref="C3:C6"/>
    <mergeCell ref="E3:E6"/>
    <mergeCell ref="C8:C9"/>
    <mergeCell ref="D8:D9"/>
    <mergeCell ref="E8:E9"/>
    <mergeCell ref="F8:F9"/>
    <mergeCell ref="C22:C23"/>
    <mergeCell ref="D22:D23"/>
    <mergeCell ref="E22:E23"/>
    <mergeCell ref="F22:F23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6"/>
  <sheetViews>
    <sheetView zoomScaleNormal="100" workbookViewId="0"/>
  </sheetViews>
  <sheetFormatPr defaultRowHeight="15" x14ac:dyDescent="0.25"/>
  <cols>
    <col min="2" max="2" width="57.7109375" customWidth="1"/>
    <col min="3" max="3" width="22.7109375" customWidth="1"/>
    <col min="5" max="5" width="21.85546875" customWidth="1"/>
  </cols>
  <sheetData>
    <row r="2" spans="2:5" ht="81.75" customHeight="1" x14ac:dyDescent="0.25">
      <c r="B2" s="57" t="s">
        <v>70</v>
      </c>
      <c r="C2" s="61"/>
      <c r="D2" s="61"/>
      <c r="E2" s="61"/>
    </row>
    <row r="3" spans="2:5" ht="27.75" customHeight="1" x14ac:dyDescent="0.25">
      <c r="B3" s="62"/>
      <c r="C3" s="12" t="s">
        <v>68</v>
      </c>
      <c r="D3" s="55"/>
      <c r="E3" s="12" t="s">
        <v>68</v>
      </c>
    </row>
    <row r="4" spans="2:5" ht="17.25" customHeight="1" x14ac:dyDescent="0.25">
      <c r="B4" s="62"/>
      <c r="C4" s="10" t="s">
        <v>62</v>
      </c>
      <c r="D4" s="55"/>
      <c r="E4" s="10" t="s">
        <v>69</v>
      </c>
    </row>
    <row r="5" spans="2:5" ht="15" customHeight="1" x14ac:dyDescent="0.25">
      <c r="B5" s="62"/>
      <c r="C5" s="10" t="s">
        <v>44</v>
      </c>
      <c r="D5" s="55"/>
      <c r="E5" s="10" t="s">
        <v>44</v>
      </c>
    </row>
    <row r="6" spans="2:5" ht="15.75" customHeight="1" thickBot="1" x14ac:dyDescent="0.3">
      <c r="B6" s="62"/>
      <c r="C6" s="11" t="s">
        <v>1</v>
      </c>
      <c r="D6" s="55"/>
      <c r="E6" s="11" t="s">
        <v>1</v>
      </c>
    </row>
    <row r="7" spans="2:5" ht="29.25" customHeight="1" x14ac:dyDescent="0.25">
      <c r="B7" s="28"/>
      <c r="C7" s="25"/>
      <c r="D7" s="9"/>
      <c r="E7" s="25"/>
    </row>
    <row r="8" spans="2:5" ht="25.5" customHeight="1" x14ac:dyDescent="0.25">
      <c r="B8" s="30" t="s">
        <v>26</v>
      </c>
      <c r="C8" s="27"/>
      <c r="D8" s="13"/>
      <c r="E8" s="27"/>
    </row>
    <row r="9" spans="2:5" ht="18.75" customHeight="1" x14ac:dyDescent="0.25">
      <c r="B9" s="24" t="s">
        <v>27</v>
      </c>
      <c r="C9" s="14">
        <v>2971374</v>
      </c>
      <c r="D9" s="13"/>
      <c r="E9" s="14">
        <v>2614698</v>
      </c>
    </row>
    <row r="10" spans="2:5" ht="18.75" customHeight="1" x14ac:dyDescent="0.25">
      <c r="B10" s="24" t="s">
        <v>28</v>
      </c>
      <c r="C10" s="20">
        <v>-241866</v>
      </c>
      <c r="D10" s="13"/>
      <c r="E10" s="20">
        <v>-310224</v>
      </c>
    </row>
    <row r="11" spans="2:5" ht="25.5" customHeight="1" x14ac:dyDescent="0.25">
      <c r="B11" s="49" t="s">
        <v>89</v>
      </c>
      <c r="C11" s="20">
        <v>-17752</v>
      </c>
      <c r="D11" s="13"/>
      <c r="E11" s="20">
        <v>-14028</v>
      </c>
    </row>
    <row r="12" spans="2:5" ht="18.75" customHeight="1" x14ac:dyDescent="0.25">
      <c r="B12" s="24" t="s">
        <v>61</v>
      </c>
      <c r="C12" s="14">
        <v>65849</v>
      </c>
      <c r="D12" s="13"/>
      <c r="E12" s="14">
        <v>106941</v>
      </c>
    </row>
    <row r="13" spans="2:5" ht="18.75" customHeight="1" x14ac:dyDescent="0.25">
      <c r="B13" s="24" t="s">
        <v>29</v>
      </c>
      <c r="C13" s="20">
        <v>-1038862</v>
      </c>
      <c r="D13" s="13"/>
      <c r="E13" s="20">
        <v>-774208</v>
      </c>
    </row>
    <row r="14" spans="2:5" ht="18.75" customHeight="1" x14ac:dyDescent="0.25">
      <c r="B14" s="28" t="s">
        <v>71</v>
      </c>
      <c r="C14" s="14"/>
      <c r="D14" s="13"/>
      <c r="E14" s="14"/>
    </row>
    <row r="15" spans="2:5" ht="18.75" customHeight="1" x14ac:dyDescent="0.25">
      <c r="B15" s="24" t="s">
        <v>4</v>
      </c>
      <c r="C15" s="14">
        <v>507758</v>
      </c>
      <c r="D15" s="13"/>
      <c r="E15" s="20">
        <v>1519225</v>
      </c>
    </row>
    <row r="16" spans="2:5" ht="18.75" customHeight="1" x14ac:dyDescent="0.25">
      <c r="B16" s="24" t="s">
        <v>5</v>
      </c>
      <c r="C16" s="20">
        <v>-136808</v>
      </c>
      <c r="D16" s="13"/>
      <c r="E16" s="20">
        <v>-2873000</v>
      </c>
    </row>
    <row r="17" spans="2:5" ht="18" customHeight="1" x14ac:dyDescent="0.25">
      <c r="B17" s="24" t="s">
        <v>30</v>
      </c>
      <c r="C17" s="20">
        <v>-216714</v>
      </c>
      <c r="D17" s="13"/>
      <c r="E17" s="20">
        <v>-260212</v>
      </c>
    </row>
    <row r="18" spans="2:5" ht="18" customHeight="1" x14ac:dyDescent="0.25">
      <c r="B18" s="28" t="s">
        <v>72</v>
      </c>
      <c r="C18" s="14"/>
      <c r="D18" s="13"/>
      <c r="E18" s="14"/>
    </row>
    <row r="19" spans="2:5" ht="18" customHeight="1" thickBot="1" x14ac:dyDescent="0.3">
      <c r="B19" s="24" t="s">
        <v>12</v>
      </c>
      <c r="C19" s="21">
        <v>-44235</v>
      </c>
      <c r="D19" s="16"/>
      <c r="E19" s="21">
        <v>-70640</v>
      </c>
    </row>
    <row r="20" spans="2:5" ht="24" customHeight="1" x14ac:dyDescent="0.25">
      <c r="B20" s="50" t="s">
        <v>73</v>
      </c>
      <c r="C20" s="23">
        <f>SUM(C9:C19)</f>
        <v>1848744</v>
      </c>
      <c r="D20" s="13"/>
      <c r="E20" s="23">
        <f>SUM(E9:E19)</f>
        <v>-61448</v>
      </c>
    </row>
    <row r="21" spans="2:5" ht="28.5" customHeight="1" thickBot="1" x14ac:dyDescent="0.3">
      <c r="B21" s="24" t="s">
        <v>31</v>
      </c>
      <c r="C21" s="21">
        <v>-337033</v>
      </c>
      <c r="D21" s="16"/>
      <c r="E21" s="21">
        <v>-191280</v>
      </c>
    </row>
    <row r="22" spans="2:5" ht="30.75" customHeight="1" thickBot="1" x14ac:dyDescent="0.3">
      <c r="B22" s="50" t="s">
        <v>77</v>
      </c>
      <c r="C22" s="22">
        <f>C20+C21</f>
        <v>1511711</v>
      </c>
      <c r="D22" s="13"/>
      <c r="E22" s="22">
        <f>E20+E21</f>
        <v>-252728</v>
      </c>
    </row>
    <row r="23" spans="2:5" ht="16.5" customHeight="1" x14ac:dyDescent="0.25">
      <c r="B23" s="28"/>
      <c r="C23" s="14"/>
      <c r="D23" s="13"/>
      <c r="E23" s="14"/>
    </row>
    <row r="24" spans="2:5" ht="27.75" customHeight="1" x14ac:dyDescent="0.25">
      <c r="B24" s="30" t="s">
        <v>32</v>
      </c>
      <c r="C24" s="14"/>
      <c r="D24" s="13"/>
      <c r="E24" s="14"/>
    </row>
    <row r="25" spans="2:5" ht="18.75" customHeight="1" x14ac:dyDescent="0.25">
      <c r="B25" s="49" t="s">
        <v>45</v>
      </c>
      <c r="C25" s="14">
        <v>9467</v>
      </c>
      <c r="D25" s="16"/>
      <c r="E25" s="14">
        <v>8121</v>
      </c>
    </row>
    <row r="26" spans="2:5" ht="15.75" thickBot="1" x14ac:dyDescent="0.3">
      <c r="B26" s="49" t="s">
        <v>33</v>
      </c>
      <c r="C26" s="21">
        <v>-74250</v>
      </c>
      <c r="D26" s="13"/>
      <c r="E26" s="21">
        <v>-77956</v>
      </c>
    </row>
    <row r="27" spans="2:5" ht="27.75" customHeight="1" thickBot="1" x14ac:dyDescent="0.3">
      <c r="B27" s="50" t="s">
        <v>34</v>
      </c>
      <c r="C27" s="22">
        <f>C25+C26</f>
        <v>-64783</v>
      </c>
      <c r="D27" s="13"/>
      <c r="E27" s="22">
        <f>E25+E26</f>
        <v>-69835</v>
      </c>
    </row>
    <row r="28" spans="2:5" ht="13.5" customHeight="1" x14ac:dyDescent="0.25">
      <c r="B28" s="28"/>
      <c r="C28" s="14"/>
      <c r="D28" s="13"/>
      <c r="E28" s="14"/>
    </row>
    <row r="29" spans="2:5" ht="27" customHeight="1" x14ac:dyDescent="0.25">
      <c r="B29" s="30" t="s">
        <v>35</v>
      </c>
      <c r="C29" s="14"/>
      <c r="D29" s="13"/>
      <c r="E29" s="14"/>
    </row>
    <row r="30" spans="2:5" ht="25.5" customHeight="1" x14ac:dyDescent="0.25">
      <c r="B30" s="24" t="s">
        <v>36</v>
      </c>
      <c r="C30" s="20">
        <v>-693396</v>
      </c>
      <c r="D30" s="13"/>
      <c r="E30" s="20">
        <v>-2406634</v>
      </c>
    </row>
    <row r="31" spans="2:5" ht="18.75" customHeight="1" x14ac:dyDescent="0.25">
      <c r="B31" s="24" t="s">
        <v>37</v>
      </c>
      <c r="C31" s="14">
        <v>745000</v>
      </c>
      <c r="D31" s="13"/>
      <c r="E31" s="14">
        <v>599852</v>
      </c>
    </row>
    <row r="32" spans="2:5" ht="18.75" customHeight="1" x14ac:dyDescent="0.25">
      <c r="B32" s="24" t="s">
        <v>74</v>
      </c>
      <c r="C32" s="20">
        <v>-1673246</v>
      </c>
      <c r="D32" s="13"/>
      <c r="E32" s="14">
        <v>2086931</v>
      </c>
    </row>
    <row r="33" spans="2:6" ht="15.75" thickBot="1" x14ac:dyDescent="0.3">
      <c r="B33" s="24" t="s">
        <v>38</v>
      </c>
      <c r="C33" s="21">
        <v>-9413</v>
      </c>
      <c r="D33" s="13"/>
      <c r="E33" s="21">
        <v>-10029</v>
      </c>
    </row>
    <row r="34" spans="2:6" ht="26.25" thickBot="1" x14ac:dyDescent="0.3">
      <c r="B34" s="49" t="s">
        <v>75</v>
      </c>
      <c r="C34" s="41">
        <f>SUM(C30:C33)</f>
        <v>-1631055</v>
      </c>
      <c r="D34" s="16"/>
      <c r="E34" s="43">
        <f>SUM(E30:E33)</f>
        <v>270120</v>
      </c>
    </row>
    <row r="35" spans="2:6" ht="15.75" customHeight="1" x14ac:dyDescent="0.25">
      <c r="B35" s="28"/>
      <c r="C35" s="42"/>
      <c r="D35" s="13"/>
      <c r="E35" s="42"/>
    </row>
    <row r="36" spans="2:6" x14ac:dyDescent="0.25">
      <c r="B36" s="50" t="s">
        <v>46</v>
      </c>
      <c r="C36" s="23">
        <f>C22+C27+C34</f>
        <v>-184127</v>
      </c>
      <c r="D36" s="16"/>
      <c r="E36" s="23">
        <f>E22+E27+E34</f>
        <v>-52443</v>
      </c>
    </row>
    <row r="37" spans="2:6" ht="25.5" x14ac:dyDescent="0.25">
      <c r="B37" s="49" t="s">
        <v>76</v>
      </c>
      <c r="C37" s="20">
        <v>-18366</v>
      </c>
      <c r="D37" s="35"/>
      <c r="E37" s="20">
        <v>-2804</v>
      </c>
    </row>
    <row r="38" spans="2:6" ht="15.75" thickBot="1" x14ac:dyDescent="0.3">
      <c r="B38" s="24" t="s">
        <v>53</v>
      </c>
      <c r="C38" s="17">
        <v>1091473</v>
      </c>
      <c r="D38" s="35"/>
      <c r="E38" s="17">
        <v>934123</v>
      </c>
    </row>
    <row r="39" spans="2:6" ht="26.25" thickBot="1" x14ac:dyDescent="0.3">
      <c r="B39" s="50" t="s">
        <v>78</v>
      </c>
      <c r="C39" s="18">
        <f>SUM(C36:C38)</f>
        <v>888980</v>
      </c>
      <c r="D39" s="35"/>
      <c r="E39" s="18">
        <f>SUM(E36:E38)</f>
        <v>878876</v>
      </c>
    </row>
    <row r="40" spans="2:6" ht="15.75" thickTop="1" x14ac:dyDescent="0.25"/>
    <row r="41" spans="2:6" ht="19.5" customHeight="1" x14ac:dyDescent="0.25">
      <c r="B41" s="26" t="s">
        <v>40</v>
      </c>
      <c r="F41" s="26"/>
    </row>
    <row r="42" spans="2:6" x14ac:dyDescent="0.25">
      <c r="C42" s="26"/>
      <c r="D42" s="26"/>
      <c r="E42" s="26"/>
    </row>
    <row r="43" spans="2:6" ht="15.75" thickBot="1" x14ac:dyDescent="0.3">
      <c r="B43" s="5"/>
    </row>
    <row r="44" spans="2:6" ht="17.25" customHeight="1" thickBot="1" x14ac:dyDescent="0.3">
      <c r="B44" s="7" t="s">
        <v>83</v>
      </c>
      <c r="D44" s="6"/>
      <c r="E44" s="6"/>
    </row>
    <row r="45" spans="2:6" ht="21" customHeight="1" x14ac:dyDescent="0.25">
      <c r="B45" s="7" t="s">
        <v>84</v>
      </c>
      <c r="D45" s="63" t="s">
        <v>18</v>
      </c>
      <c r="E45" s="63"/>
    </row>
    <row r="46" spans="2:6" x14ac:dyDescent="0.25">
      <c r="D46" s="53" t="s">
        <v>19</v>
      </c>
      <c r="E46" s="53"/>
    </row>
  </sheetData>
  <mergeCells count="5">
    <mergeCell ref="D46:E46"/>
    <mergeCell ref="B2:E2"/>
    <mergeCell ref="B3:B6"/>
    <mergeCell ref="D3:D6"/>
    <mergeCell ref="D45:E4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7"/>
  <sheetViews>
    <sheetView zoomScaleNormal="100" workbookViewId="0"/>
  </sheetViews>
  <sheetFormatPr defaultRowHeight="15" x14ac:dyDescent="0.25"/>
  <cols>
    <col min="2" max="2" width="42.140625" customWidth="1"/>
    <col min="3" max="3" width="13.85546875" customWidth="1"/>
    <col min="4" max="4" width="1.7109375" customWidth="1"/>
    <col min="5" max="5" width="20.5703125" customWidth="1"/>
    <col min="6" max="6" width="1.85546875" customWidth="1"/>
    <col min="7" max="7" width="14.42578125" customWidth="1"/>
    <col min="8" max="8" width="2.85546875" customWidth="1"/>
    <col min="9" max="9" width="18.28515625" customWidth="1"/>
  </cols>
  <sheetData>
    <row r="2" spans="2:9" ht="82.5" customHeight="1" x14ac:dyDescent="0.25">
      <c r="B2" s="57" t="s">
        <v>79</v>
      </c>
      <c r="C2" s="57"/>
      <c r="D2" s="57"/>
      <c r="E2" s="57"/>
      <c r="F2" s="57"/>
      <c r="G2" s="57"/>
      <c r="H2" s="57"/>
      <c r="I2" s="57"/>
    </row>
    <row r="3" spans="2:9" ht="45.75" customHeight="1" thickBot="1" x14ac:dyDescent="0.3">
      <c r="B3" s="36" t="s">
        <v>1</v>
      </c>
      <c r="C3" s="29" t="s">
        <v>15</v>
      </c>
      <c r="D3" s="25"/>
      <c r="E3" s="29" t="s">
        <v>47</v>
      </c>
      <c r="F3" s="25"/>
      <c r="G3" s="29" t="s">
        <v>16</v>
      </c>
      <c r="H3" s="25"/>
      <c r="I3" s="29" t="s">
        <v>17</v>
      </c>
    </row>
    <row r="4" spans="2:9" ht="21.75" customHeight="1" x14ac:dyDescent="0.25">
      <c r="B4" s="28"/>
      <c r="C4" s="25"/>
      <c r="D4" s="25"/>
      <c r="E4" s="25"/>
      <c r="F4" s="25"/>
      <c r="G4" s="25"/>
      <c r="H4" s="25"/>
      <c r="I4" s="25"/>
    </row>
    <row r="5" spans="2:9" ht="21.75" customHeight="1" x14ac:dyDescent="0.25">
      <c r="B5" s="28" t="s">
        <v>85</v>
      </c>
      <c r="C5" s="15">
        <v>2210273</v>
      </c>
      <c r="D5" s="15"/>
      <c r="E5" s="15">
        <v>13832257</v>
      </c>
      <c r="F5" s="15"/>
      <c r="G5" s="23">
        <v>273113</v>
      </c>
      <c r="H5" s="15"/>
      <c r="I5" s="15">
        <f>C5+E5+G5</f>
        <v>16315643</v>
      </c>
    </row>
    <row r="6" spans="2:9" ht="21.75" customHeight="1" x14ac:dyDescent="0.25">
      <c r="B6" s="28" t="s">
        <v>25</v>
      </c>
      <c r="C6" s="14">
        <v>0</v>
      </c>
      <c r="D6" s="14"/>
      <c r="E6" s="14">
        <v>1316023</v>
      </c>
      <c r="F6" s="14"/>
      <c r="G6" s="14">
        <v>0</v>
      </c>
      <c r="H6" s="14"/>
      <c r="I6" s="39">
        <f>C6+E6+G6</f>
        <v>1316023</v>
      </c>
    </row>
    <row r="7" spans="2:9" ht="21.75" customHeight="1" x14ac:dyDescent="0.25">
      <c r="B7" s="24" t="s">
        <v>80</v>
      </c>
      <c r="C7" s="14">
        <v>0</v>
      </c>
      <c r="D7" s="14"/>
      <c r="E7" s="14">
        <v>0</v>
      </c>
      <c r="F7" s="14"/>
      <c r="G7" s="14">
        <v>0</v>
      </c>
      <c r="H7" s="14"/>
      <c r="I7" s="39">
        <f>C7+E7+G7</f>
        <v>0</v>
      </c>
    </row>
    <row r="8" spans="2:9" ht="27" customHeight="1" x14ac:dyDescent="0.25">
      <c r="B8" s="24" t="s">
        <v>48</v>
      </c>
      <c r="C8" s="45">
        <v>0</v>
      </c>
      <c r="D8" s="14"/>
      <c r="E8" s="45">
        <v>0</v>
      </c>
      <c r="F8" s="14"/>
      <c r="G8" s="45">
        <v>91664</v>
      </c>
      <c r="H8" s="14"/>
      <c r="I8" s="38">
        <f>C8+E8+G8</f>
        <v>91664</v>
      </c>
    </row>
    <row r="9" spans="2:9" ht="27" customHeight="1" thickBot="1" x14ac:dyDescent="0.3">
      <c r="B9" s="37" t="s">
        <v>81</v>
      </c>
      <c r="C9" s="47">
        <v>0</v>
      </c>
      <c r="D9" s="39"/>
      <c r="E9" s="47">
        <v>0</v>
      </c>
      <c r="F9" s="39"/>
      <c r="G9" s="47">
        <f>SUM(G6:G8)</f>
        <v>91664</v>
      </c>
      <c r="H9" s="39"/>
      <c r="I9" s="47">
        <f>SUM(I8)</f>
        <v>91664</v>
      </c>
    </row>
    <row r="10" spans="2:9" ht="21.75" customHeight="1" thickBot="1" x14ac:dyDescent="0.3">
      <c r="B10" s="28" t="s">
        <v>82</v>
      </c>
      <c r="C10" s="19">
        <v>0</v>
      </c>
      <c r="D10" s="15"/>
      <c r="E10" s="19">
        <v>1316023</v>
      </c>
      <c r="F10" s="15"/>
      <c r="G10" s="19">
        <v>91664</v>
      </c>
      <c r="H10" s="15"/>
      <c r="I10" s="19">
        <v>1407687</v>
      </c>
    </row>
    <row r="11" spans="2:9" ht="21.75" customHeight="1" thickBot="1" x14ac:dyDescent="0.3">
      <c r="B11" s="28" t="s">
        <v>86</v>
      </c>
      <c r="C11" s="18">
        <v>2210273</v>
      </c>
      <c r="D11" s="15"/>
      <c r="E11" s="18">
        <v>15148280</v>
      </c>
      <c r="F11" s="15"/>
      <c r="G11" s="18">
        <v>364777</v>
      </c>
      <c r="H11" s="15"/>
      <c r="I11" s="18">
        <f>C11+E11+G11</f>
        <v>17723330</v>
      </c>
    </row>
    <row r="12" spans="2:9" ht="21.75" customHeight="1" thickTop="1" x14ac:dyDescent="0.25">
      <c r="B12" s="62" t="s">
        <v>1</v>
      </c>
      <c r="C12" s="64" t="s">
        <v>15</v>
      </c>
      <c r="D12" s="66"/>
      <c r="E12" s="64" t="s">
        <v>47</v>
      </c>
      <c r="F12" s="66"/>
      <c r="G12" s="64" t="s">
        <v>16</v>
      </c>
      <c r="H12" s="66"/>
      <c r="I12" s="64" t="s">
        <v>17</v>
      </c>
    </row>
    <row r="13" spans="2:9" ht="28.5" customHeight="1" thickBot="1" x14ac:dyDescent="0.3">
      <c r="B13" s="62"/>
      <c r="C13" s="65"/>
      <c r="D13" s="66"/>
      <c r="E13" s="65"/>
      <c r="F13" s="66"/>
      <c r="G13" s="65"/>
      <c r="H13" s="66"/>
      <c r="I13" s="65"/>
    </row>
    <row r="14" spans="2:9" ht="21.75" customHeight="1" x14ac:dyDescent="0.25">
      <c r="B14" s="28"/>
      <c r="C14" s="15"/>
      <c r="D14" s="15"/>
      <c r="E14" s="15"/>
      <c r="F14" s="15"/>
      <c r="G14" s="15"/>
      <c r="H14" s="15"/>
      <c r="I14" s="15"/>
    </row>
    <row r="15" spans="2:9" ht="21.75" customHeight="1" x14ac:dyDescent="0.25">
      <c r="B15" s="28" t="s">
        <v>93</v>
      </c>
      <c r="C15" s="15">
        <v>2210273</v>
      </c>
      <c r="D15" s="15"/>
      <c r="E15" s="15">
        <v>16443885</v>
      </c>
      <c r="F15" s="15"/>
      <c r="G15" s="15">
        <v>1006239</v>
      </c>
      <c r="H15" s="15"/>
      <c r="I15" s="39">
        <f>C15+E15+G15</f>
        <v>19660397</v>
      </c>
    </row>
    <row r="16" spans="2:9" ht="21.75" customHeight="1" x14ac:dyDescent="0.25">
      <c r="B16" s="28" t="s">
        <v>25</v>
      </c>
      <c r="C16" s="14">
        <v>0</v>
      </c>
      <c r="D16" s="14"/>
      <c r="E16" s="14">
        <v>852295</v>
      </c>
      <c r="F16" s="14"/>
      <c r="G16" s="14">
        <v>0</v>
      </c>
      <c r="H16" s="14"/>
      <c r="I16" s="39">
        <f>C16+E16+G16</f>
        <v>852295</v>
      </c>
    </row>
    <row r="17" spans="2:9" ht="21.75" customHeight="1" x14ac:dyDescent="0.25">
      <c r="B17" s="24" t="s">
        <v>80</v>
      </c>
      <c r="C17" s="14">
        <v>0</v>
      </c>
      <c r="D17" s="14"/>
      <c r="E17" s="14">
        <v>0</v>
      </c>
      <c r="F17" s="14"/>
      <c r="G17" s="14">
        <v>0</v>
      </c>
      <c r="H17" s="14"/>
      <c r="I17" s="39">
        <f>C17+E17+G17</f>
        <v>0</v>
      </c>
    </row>
    <row r="18" spans="2:9" ht="27.75" customHeight="1" x14ac:dyDescent="0.25">
      <c r="B18" s="24" t="s">
        <v>48</v>
      </c>
      <c r="C18" s="14">
        <v>0</v>
      </c>
      <c r="D18" s="14"/>
      <c r="E18" s="14" t="s">
        <v>58</v>
      </c>
      <c r="F18" s="14"/>
      <c r="G18" s="14">
        <v>177996</v>
      </c>
      <c r="H18" s="14"/>
      <c r="I18" s="39">
        <v>177996</v>
      </c>
    </row>
    <row r="19" spans="2:9" ht="27.75" customHeight="1" thickBot="1" x14ac:dyDescent="0.3">
      <c r="B19" s="37" t="s">
        <v>81</v>
      </c>
      <c r="C19" s="46">
        <v>0</v>
      </c>
      <c r="D19" s="38"/>
      <c r="E19" s="46">
        <v>0</v>
      </c>
      <c r="F19" s="38"/>
      <c r="G19" s="47">
        <v>177996</v>
      </c>
      <c r="H19" s="39"/>
      <c r="I19" s="47">
        <v>177996</v>
      </c>
    </row>
    <row r="20" spans="2:9" ht="21.75" customHeight="1" thickBot="1" x14ac:dyDescent="0.3">
      <c r="B20" s="28" t="s">
        <v>82</v>
      </c>
      <c r="C20" s="18">
        <v>0</v>
      </c>
      <c r="D20" s="15"/>
      <c r="E20" s="18">
        <f>SUM(E16:E19)</f>
        <v>852295</v>
      </c>
      <c r="F20" s="15"/>
      <c r="G20" s="18">
        <v>177996</v>
      </c>
      <c r="H20" s="15"/>
      <c r="I20" s="18">
        <f>I16+I19</f>
        <v>1030291</v>
      </c>
    </row>
    <row r="21" spans="2:9" ht="28.5" customHeight="1" thickTop="1" thickBot="1" x14ac:dyDescent="0.3">
      <c r="B21" s="28" t="s">
        <v>87</v>
      </c>
      <c r="C21" s="18">
        <v>2210273</v>
      </c>
      <c r="D21" s="15"/>
      <c r="E21" s="18" t="s">
        <v>88</v>
      </c>
      <c r="F21" s="15"/>
      <c r="G21" s="18">
        <v>1184235</v>
      </c>
      <c r="H21" s="15"/>
      <c r="I21" s="18">
        <v>20690688</v>
      </c>
    </row>
    <row r="22" spans="2:9" ht="15.75" thickTop="1" x14ac:dyDescent="0.25"/>
    <row r="23" spans="2:9" ht="15.75" customHeight="1" x14ac:dyDescent="0.25">
      <c r="B23" s="56" t="s">
        <v>40</v>
      </c>
      <c r="C23" s="56"/>
      <c r="D23" s="56"/>
      <c r="E23" s="56"/>
      <c r="F23" s="56"/>
      <c r="G23" s="56"/>
      <c r="H23" s="56"/>
      <c r="I23" s="56"/>
    </row>
    <row r="25" spans="2:9" ht="15.75" thickBot="1" x14ac:dyDescent="0.3">
      <c r="B25" s="5"/>
      <c r="I25" s="6"/>
    </row>
    <row r="26" spans="2:9" ht="12.75" customHeight="1" x14ac:dyDescent="0.25">
      <c r="B26" s="7" t="s">
        <v>83</v>
      </c>
      <c r="C26" s="7"/>
      <c r="D26" s="7"/>
      <c r="E26" s="7"/>
      <c r="F26" s="7"/>
      <c r="H26" s="56" t="s">
        <v>18</v>
      </c>
      <c r="I26" s="56"/>
    </row>
    <row r="27" spans="2:9" ht="31.5" customHeight="1" x14ac:dyDescent="0.25">
      <c r="B27" s="7" t="s">
        <v>84</v>
      </c>
      <c r="C27" s="7"/>
      <c r="D27" s="7"/>
      <c r="E27" s="7"/>
      <c r="F27" s="7"/>
      <c r="H27" s="56" t="s">
        <v>19</v>
      </c>
      <c r="I27" s="56"/>
    </row>
  </sheetData>
  <mergeCells count="12">
    <mergeCell ref="B2:I2"/>
    <mergeCell ref="B23:I23"/>
    <mergeCell ref="H26:I26"/>
    <mergeCell ref="H27:I27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ignoredErrors>
    <ignoredError sqref="G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2024-05-15T11:08:01Z</dcterms:modified>
</cp:coreProperties>
</file>