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drakhova\Desktop\ФО\2024\"/>
    </mc:Choice>
  </mc:AlternateContent>
  <xr:revisionPtr revIDLastSave="0" documentId="13_ncr:1_{BFFF84C5-CEEA-4094-82E5-4443DA613E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Баланс" sheetId="1" r:id="rId1"/>
    <sheet name="ОПУ" sheetId="2" r:id="rId2"/>
    <sheet name="Капитал" sheetId="3" r:id="rId3"/>
    <sheet name="ОДДС" sheetId="4" r:id="rId4"/>
  </sheets>
  <definedNames>
    <definedName name="_Hlk35446127" localSheetId="1">ОПУ!$A$1</definedName>
    <definedName name="_Hlk523759641" localSheetId="0">Баланс!$A$5</definedName>
    <definedName name="_Hlk523759728" localSheetId="1">ОПУ!$A$4</definedName>
    <definedName name="_Hlk9584503" localSheetId="1">ОПУ!$A$7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8" i="4" l="1"/>
  <c r="D25" i="4" s="1"/>
  <c r="C13" i="4" l="1"/>
  <c r="C18" i="4" s="1"/>
  <c r="C25" i="4" s="1"/>
  <c r="C27" i="4" s="1"/>
  <c r="D39" i="4"/>
  <c r="D27" i="4"/>
  <c r="D41" i="4" s="1"/>
  <c r="D44" i="4" s="1"/>
  <c r="C39" i="4"/>
  <c r="C41" i="4" l="1"/>
  <c r="C44" i="4" s="1"/>
  <c r="F8" i="3"/>
  <c r="H8" i="3"/>
  <c r="H9" i="3"/>
  <c r="H10" i="3"/>
  <c r="B19" i="3"/>
  <c r="D19" i="3"/>
  <c r="F19" i="3"/>
  <c r="H16" i="3"/>
  <c r="H17" i="3"/>
  <c r="H18" i="3"/>
  <c r="H15" i="3"/>
  <c r="F13" i="3"/>
  <c r="D13" i="3"/>
  <c r="B13" i="3"/>
  <c r="H12" i="3"/>
  <c r="H11" i="3"/>
  <c r="H13" i="3" l="1"/>
  <c r="H19" i="3"/>
  <c r="C9" i="2" l="1"/>
  <c r="E9" i="2" l="1"/>
  <c r="E10" i="2" s="1"/>
  <c r="E14" i="2" s="1"/>
  <c r="E16" i="2" s="1"/>
  <c r="A3" i="2" l="1"/>
  <c r="C32" i="1" l="1"/>
  <c r="C19" i="1"/>
  <c r="E27" i="1" l="1"/>
  <c r="C27" i="1"/>
  <c r="C33" i="1" s="1"/>
  <c r="E19" i="1"/>
  <c r="E32" i="1" l="1"/>
  <c r="E33" i="1" s="1"/>
  <c r="E17" i="2"/>
  <c r="C10" i="2" l="1"/>
  <c r="C14" i="2" l="1"/>
  <c r="C16" i="2" s="1"/>
  <c r="C17" i="2" s="1"/>
</calcChain>
</file>

<file path=xl/sharedStrings.xml><?xml version="1.0" encoding="utf-8"?>
<sst xmlns="http://schemas.openxmlformats.org/spreadsheetml/2006/main" count="130" uniqueCount="100">
  <si>
    <t>Примечание</t>
  </si>
  <si>
    <t>тыс. тенге</t>
  </si>
  <si>
    <t>АКТИВЫ</t>
  </si>
  <si>
    <t>Денежные средства и их эквиваленты</t>
  </si>
  <si>
    <t>Кредиты клиентам</t>
  </si>
  <si>
    <t xml:space="preserve">ОБЯЗАТЕЛЬСТВА </t>
  </si>
  <si>
    <t>Обязательства по аренде</t>
  </si>
  <si>
    <t>Итого обязательства</t>
  </si>
  <si>
    <t>КАПИТАЛ</t>
  </si>
  <si>
    <t>Уставный капитал</t>
  </si>
  <si>
    <t>Итого капитал</t>
  </si>
  <si>
    <t>Итого капитал и обязательства</t>
  </si>
  <si>
    <t>Доходы от кредитно-финансовой деятельности</t>
  </si>
  <si>
    <t>Операционная прибыль</t>
  </si>
  <si>
    <t>Общехозяйственные и административные расходы</t>
  </si>
  <si>
    <t>Прибыль до налогообложения</t>
  </si>
  <si>
    <t>Чистая прибыль</t>
  </si>
  <si>
    <t>Итого совокупный доход</t>
  </si>
  <si>
    <t>Текущие налоговые активы</t>
  </si>
  <si>
    <t>Нераспределенная прибыль/(накопленный убыток)</t>
  </si>
  <si>
    <t>Запасы</t>
  </si>
  <si>
    <t>Обязательства по налогам и прочим обязательным платежам в бюджет</t>
  </si>
  <si>
    <t>Дополнительный капитал</t>
  </si>
  <si>
    <t>Директор</t>
  </si>
  <si>
    <t>Чистые финансовые доходы после восстановления / (начисления) резерва по микрокредитам выданным</t>
  </si>
  <si>
    <t>Прочие расходы</t>
  </si>
  <si>
    <t>Нематериальные активы</t>
  </si>
  <si>
    <t>Прочие активы</t>
  </si>
  <si>
    <t xml:space="preserve">Основные средства </t>
  </si>
  <si>
    <t>Итого активов</t>
  </si>
  <si>
    <t>Прочие обязательства</t>
  </si>
  <si>
    <t>Кан Ю.В. ______________________</t>
  </si>
  <si>
    <t>ТОО «МИКРОФИНАНСОВАЯ ОРГАНИЗАЦИЯ ЮНИКРЕДО»</t>
  </si>
  <si>
    <t>Кан Ю.В.. ______________________</t>
  </si>
  <si>
    <t>Дебиторская задолженность</t>
  </si>
  <si>
    <t>Расходы будущих периодов</t>
  </si>
  <si>
    <t>Выпущенные долговые ценные бумаги</t>
  </si>
  <si>
    <t>ПРОМЕЖУТОЧНЫЙ СОКРАЩЕННЫЙ ОТЧЕТ О ФИНАНСОВОМ ПОЛОЖЕНИИ НА</t>
  </si>
  <si>
    <t>Вклады размещенные</t>
  </si>
  <si>
    <t>Прочие доходы</t>
  </si>
  <si>
    <t>Процентные расходы</t>
  </si>
  <si>
    <t>Экономия по КПН</t>
  </si>
  <si>
    <t xml:space="preserve">ПРОМЕЖУТОЧНЫЙ СОКРАЩЕННЫЙ ОТЧЕТ О ПРИБЫЛЯХ ИЛИ УБЫТКАХ И ПРОЧЕМ СОВОКУПНОМ ДОХОДЕ ЗА ГОД, ЗАКОНЧИВШИХСЯ </t>
  </si>
  <si>
    <t>31 марта 2024г.</t>
  </si>
  <si>
    <t>31 марта      2024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</si>
  <si>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31 марта         2024 года</t>
  </si>
  <si>
    <t>31 декабря
2023 года (аудировано)</t>
  </si>
  <si>
    <t>Отложенные налоговые обязательства</t>
  </si>
  <si>
    <t xml:space="preserve">Краткосрочная кредиторская задолженность </t>
  </si>
  <si>
    <t xml:space="preserve">  </t>
  </si>
  <si>
    <t xml:space="preserve">ПРОМЕЖУТОЧНЫЙ СОКРАЩЕННЫЙ ОТЧЕТ ОБ ИЗМЕНЕНИЯХ В КАПИТАЛЕ ЗА ГОД, ЗАКОНЧИВШИХСЯ </t>
  </si>
  <si>
    <t>Нераспределенная прибыль</t>
  </si>
  <si>
    <t>Формирование уставного капитала</t>
  </si>
  <si>
    <t>Взносы собственников</t>
  </si>
  <si>
    <t>Совокупный доход/убыток за период</t>
  </si>
  <si>
    <t>Остаток на 1 января 2023 года</t>
  </si>
  <si>
    <t>Остаток на 31 декабря 2023 года</t>
  </si>
  <si>
    <t>Кан Ю.В. ____________________________</t>
  </si>
  <si>
    <t xml:space="preserve">    </t>
  </si>
  <si>
    <t xml:space="preserve">ПРОМЕЖУТОЧНЫЙ СОКРАЩЕННЫЙ ОТЧЕТ О ДВИЖЕНИИ ДЕНЕЖНЫХ СРЕДСТВ ЗА ГОД, ЗАКОНЧИВШИХСЯ </t>
  </si>
  <si>
    <t>31 декабря
2022 года (неаудировано)</t>
  </si>
  <si>
    <t>(тыс. тенге)</t>
  </si>
  <si>
    <t>-</t>
  </si>
  <si>
    <t>Проценты полученные по депозитам</t>
  </si>
  <si>
    <t>Проценты уплаченные по выпущенным облигациям</t>
  </si>
  <si>
    <t>Чистое (увеличение)/уменьшение в операционных активах</t>
  </si>
  <si>
    <t>Депозиты в банках</t>
  </si>
  <si>
    <t>Чистое (увеличение)/уменьшение в операционных обязательствах</t>
  </si>
  <si>
    <t>31 марта 2024 г.</t>
  </si>
  <si>
    <t>Остаток на 1 января 2024 года</t>
  </si>
  <si>
    <t>Остаток на 31 марта 2024 года</t>
  </si>
  <si>
    <t>31 марта          2024 года</t>
  </si>
  <si>
    <t>Денежные потоки от операционной деятельности</t>
  </si>
  <si>
    <t>Проценты, полученные по кредитам клиентам</t>
  </si>
  <si>
    <t>Проценты полученные по операциям "обратное РЕПО"</t>
  </si>
  <si>
    <t>Полученный накопленный купон по выпущенным облигациям</t>
  </si>
  <si>
    <t>Проценты уплаченные по операциям "РЕПО"</t>
  </si>
  <si>
    <t>Прочие операционные расходы уплаченные</t>
  </si>
  <si>
    <t>Чистые реализованные доходы/( убытки) по операциям с иностранной валютой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</si>
  <si>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</si>
  <si>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</si>
  <si>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</si>
  <si>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</si>
  <si>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</si>
  <si>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от операционной деятельности</t>
  </si>
  <si>
    <t>Денежные потоки от инвестиционной деятельности</t>
  </si>
  <si>
    <t>Чистое поступление / (выбытие) по договорам обратного РЕПО</t>
  </si>
  <si>
    <t>Чистое поступление денежных средств от инвестиционной деятельности</t>
  </si>
  <si>
    <t>Денежные потоки от финансовой деятельности</t>
  </si>
  <si>
    <t>Взнос в уставный капитал (Примечание 14)</t>
  </si>
  <si>
    <t>Выпущенные долговые ценные бумаги (Примечание 11)</t>
  </si>
  <si>
    <t>Выплаты опциона держателям облигаций (Примечание 11)</t>
  </si>
  <si>
    <t>Займы, выданные участнику (Примечание 8)</t>
  </si>
  <si>
    <t>Погашение обязательств по аренде (Примечание 9)</t>
  </si>
  <si>
    <t>Чистое (расходование)/ поступление денежных средств от/(в)  финансовой деятельности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</si>
  <si>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</si>
  <si>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</si>
  <si>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года</t>
  </si>
  <si>
    <t>Денежные средства на конец отчетного года</t>
  </si>
  <si>
    <t>31 марта
2023 года (аудировано)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</si>
</sst>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₸&quot;_-;\-* #,##0.00\ &quot;₸&quot;_-;_-* &quot;-&quot;??\ &quot;₸&quot;_-;_-@_-"/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21252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5" fillId="0" borderId="5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7" fillId="0" borderId="3" xfId="0" applyFont="1" applyBorder="1" applyAlignment="1">
      <alignment horizontal="righ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0" fillId="0" borderId="0" xfId="0" applyNumberFormat="1"/>
    <xf numFmtId="3" fontId="3" fillId="2" borderId="0" xfId="0" applyNumberFormat="1" applyFont="1" applyFill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/>
    <xf numFmtId="0" fontId="3" fillId="2" borderId="0" xfId="0" applyFont="1" applyFill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/>
    <xf numFmtId="164" fontId="4" fillId="2" borderId="0" xfId="0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0" fillId="0" borderId="0" xfId="0"/>
    <xf numFmtId="0" fontId="3" fillId="2" borderId="0" xfId="0" applyFont="1" applyFill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7" fillId="2" borderId="3" xfId="0" applyFont="1" applyFill="1" applyBorder="1" applyAlignment="1">
      <alignment horizontal="right" vertical="top" wrapText="1"/>
    </xf>
    <xf numFmtId="165" fontId="13" fillId="0" borderId="0" xfId="0" applyNumberFormat="1" applyFont="1"/>
    <xf numFmtId="0" fontId="13" fillId="0" borderId="0" xfId="0" applyFont="1" applyAlignment="1">
      <alignment vertical="center" wrapText="1"/>
    </xf>
    <xf numFmtId="165" fontId="13" fillId="2" borderId="0" xfId="0" applyNumberFormat="1" applyFont="1" applyFill="1" applyAlignment="1">
      <alignment horizontal="right" vertical="top" wrapText="1"/>
    </xf>
    <xf numFmtId="0" fontId="14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3" fillId="0" borderId="0" xfId="0" applyNumberFormat="1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7" fillId="2" borderId="0" xfId="0" applyNumberFormat="1" applyFont="1" applyFill="1" applyAlignment="1">
      <alignment horizontal="right" vertical="center" wrapText="1"/>
    </xf>
    <xf numFmtId="164" fontId="13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5" fontId="13" fillId="2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right" vertical="center" wrapText="1"/>
    </xf>
    <xf numFmtId="165" fontId="17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12" fillId="0" borderId="0" xfId="0" applyFont="1"/>
    <xf numFmtId="0" fontId="13" fillId="2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166" fontId="9" fillId="0" borderId="0" xfId="2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166" fontId="9" fillId="0" borderId="6" xfId="2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165" fontId="7" fillId="0" borderId="7" xfId="0" applyNumberFormat="1" applyFont="1" applyBorder="1" applyAlignment="1">
      <alignment horizontal="right" vertical="center" wrapText="1"/>
    </xf>
    <xf numFmtId="43" fontId="0" fillId="0" borderId="0" xfId="2" applyFont="1"/>
    <xf numFmtId="166" fontId="7" fillId="0" borderId="0" xfId="2" applyNumberFormat="1" applyFont="1" applyAlignment="1">
      <alignment vertical="center"/>
    </xf>
    <xf numFmtId="166" fontId="9" fillId="0" borderId="6" xfId="2" applyNumberFormat="1" applyFont="1" applyBorder="1" applyAlignment="1">
      <alignment vertical="center"/>
    </xf>
    <xf numFmtId="166" fontId="7" fillId="0" borderId="6" xfId="2" applyNumberFormat="1" applyFont="1" applyBorder="1" applyAlignment="1">
      <alignment vertical="center"/>
    </xf>
    <xf numFmtId="166" fontId="7" fillId="0" borderId="0" xfId="2" applyNumberFormat="1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6" fontId="7" fillId="0" borderId="6" xfId="2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8"/>
  <sheetViews>
    <sheetView showGridLines="0" topLeftCell="A7" zoomScale="110" zoomScaleNormal="110" workbookViewId="0">
      <selection activeCell="K29" sqref="K29"/>
    </sheetView>
  </sheetViews>
  <sheetFormatPr defaultRowHeight="15" x14ac:dyDescent="0.25"/>
  <cols>
    <col min="1" max="1" width="42.42578125" customWidth="1"/>
    <col min="2" max="2" width="10.7109375" customWidth="1"/>
    <col min="3" max="3" width="14.85546875" customWidth="1"/>
    <col min="4" max="4" width="2.7109375" customWidth="1"/>
    <col min="5" max="5" width="14.85546875" customWidth="1"/>
  </cols>
  <sheetData>
    <row r="1" spans="1:7" x14ac:dyDescent="0.25">
      <c r="A1" s="13" t="s">
        <v>32</v>
      </c>
    </row>
    <row r="2" spans="1:7" ht="36" customHeight="1" x14ac:dyDescent="0.25">
      <c r="A2" s="128" t="s">
        <v>37</v>
      </c>
      <c r="B2" s="128"/>
      <c r="C2" s="128"/>
      <c r="D2" s="128"/>
      <c r="E2" s="128"/>
      <c r="F2" s="41"/>
    </row>
    <row r="3" spans="1:7" x14ac:dyDescent="0.25">
      <c r="A3" s="42" t="s">
        <v>43</v>
      </c>
    </row>
    <row r="5" spans="1:7" ht="39" thickBot="1" x14ac:dyDescent="0.3">
      <c r="A5" s="130"/>
      <c r="B5" s="131"/>
      <c r="C5" s="34" t="s">
        <v>44</v>
      </c>
      <c r="D5" s="132"/>
      <c r="E5" s="34" t="s">
        <v>46</v>
      </c>
    </row>
    <row r="6" spans="1:7" x14ac:dyDescent="0.25">
      <c r="A6" s="130"/>
      <c r="B6" s="131"/>
      <c r="C6" s="2"/>
      <c r="D6" s="132"/>
      <c r="E6" s="2"/>
    </row>
    <row r="7" spans="1:7" x14ac:dyDescent="0.25">
      <c r="B7" s="3" t="s">
        <v>0</v>
      </c>
      <c r="C7" s="2" t="s">
        <v>1</v>
      </c>
      <c r="D7" s="2"/>
      <c r="E7" s="2" t="s">
        <v>1</v>
      </c>
    </row>
    <row r="8" spans="1:7" x14ac:dyDescent="0.25">
      <c r="A8" s="35" t="s">
        <v>2</v>
      </c>
      <c r="B8" s="26"/>
      <c r="C8" s="2"/>
      <c r="D8" s="2"/>
      <c r="E8" s="2"/>
    </row>
    <row r="9" spans="1:7" x14ac:dyDescent="0.25">
      <c r="A9" s="36" t="s">
        <v>3</v>
      </c>
      <c r="B9" s="24"/>
      <c r="C9" s="9">
        <v>143004</v>
      </c>
      <c r="D9" s="7"/>
      <c r="E9" s="40">
        <v>263239</v>
      </c>
    </row>
    <row r="10" spans="1:7" s="47" customFormat="1" x14ac:dyDescent="0.25">
      <c r="A10" s="36" t="s">
        <v>38</v>
      </c>
      <c r="B10" s="24"/>
      <c r="C10" s="9">
        <v>13001</v>
      </c>
      <c r="D10" s="46"/>
      <c r="E10" s="40">
        <v>251124</v>
      </c>
    </row>
    <row r="11" spans="1:7" x14ac:dyDescent="0.25">
      <c r="A11" s="36" t="s">
        <v>4</v>
      </c>
      <c r="B11" s="24"/>
      <c r="C11" s="9">
        <v>384909</v>
      </c>
      <c r="D11" s="7"/>
      <c r="E11" s="40">
        <v>1305654</v>
      </c>
      <c r="G11" s="29"/>
    </row>
    <row r="12" spans="1:7" x14ac:dyDescent="0.25">
      <c r="A12" s="36" t="s">
        <v>20</v>
      </c>
      <c r="B12" s="24"/>
      <c r="C12" s="9">
        <v>527</v>
      </c>
      <c r="D12" s="7"/>
      <c r="E12" s="40">
        <v>522</v>
      </c>
      <c r="G12" s="29"/>
    </row>
    <row r="13" spans="1:7" s="31" customFormat="1" x14ac:dyDescent="0.25">
      <c r="A13" s="36" t="s">
        <v>34</v>
      </c>
      <c r="B13" s="24"/>
      <c r="C13" s="40">
        <v>2007229</v>
      </c>
      <c r="D13" s="43"/>
      <c r="E13" s="40">
        <v>329454</v>
      </c>
    </row>
    <row r="14" spans="1:7" s="21" customFormat="1" x14ac:dyDescent="0.25">
      <c r="A14" s="36" t="s">
        <v>18</v>
      </c>
      <c r="B14" s="24"/>
      <c r="C14" s="40">
        <v>13389</v>
      </c>
      <c r="D14" s="43"/>
      <c r="E14" s="40">
        <v>793</v>
      </c>
      <c r="G14" s="29"/>
    </row>
    <row r="15" spans="1:7" x14ac:dyDescent="0.25">
      <c r="A15" s="36" t="s">
        <v>28</v>
      </c>
      <c r="B15" s="24"/>
      <c r="C15" s="40">
        <v>25226</v>
      </c>
      <c r="D15" s="43"/>
      <c r="E15" s="40">
        <v>26666</v>
      </c>
      <c r="G15" s="29"/>
    </row>
    <row r="16" spans="1:7" s="28" customFormat="1" x14ac:dyDescent="0.25">
      <c r="A16" s="36" t="s">
        <v>26</v>
      </c>
      <c r="B16" s="24"/>
      <c r="C16" s="40">
        <v>54</v>
      </c>
      <c r="D16" s="43"/>
      <c r="E16" s="40">
        <v>58</v>
      </c>
      <c r="G16" s="29"/>
    </row>
    <row r="17" spans="1:8" s="31" customFormat="1" x14ac:dyDescent="0.25">
      <c r="A17" s="36" t="s">
        <v>35</v>
      </c>
      <c r="B17" s="24"/>
      <c r="C17" s="40">
        <v>468</v>
      </c>
      <c r="D17" s="43"/>
      <c r="E17" s="40">
        <v>427</v>
      </c>
    </row>
    <row r="18" spans="1:8" s="21" customFormat="1" ht="15.75" thickBot="1" x14ac:dyDescent="0.3">
      <c r="A18" s="36" t="s">
        <v>27</v>
      </c>
      <c r="B18" s="24"/>
      <c r="C18" s="40">
        <v>219660</v>
      </c>
      <c r="D18" s="43"/>
      <c r="E18" s="40">
        <v>288571</v>
      </c>
      <c r="G18" s="29"/>
    </row>
    <row r="19" spans="1:8" ht="15.75" thickBot="1" x14ac:dyDescent="0.3">
      <c r="A19" s="37" t="s">
        <v>29</v>
      </c>
      <c r="B19" s="25"/>
      <c r="C19" s="44">
        <f>SUM(C9:C18)</f>
        <v>2807467</v>
      </c>
      <c r="D19" s="133"/>
      <c r="E19" s="44">
        <f>SUM(E9:E18)</f>
        <v>2466508</v>
      </c>
    </row>
    <row r="20" spans="1:8" ht="15.75" thickTop="1" x14ac:dyDescent="0.25">
      <c r="A20" s="35" t="s">
        <v>5</v>
      </c>
      <c r="B20" s="24"/>
      <c r="C20" s="43"/>
      <c r="D20" s="133"/>
      <c r="E20" s="43"/>
    </row>
    <row r="21" spans="1:8" x14ac:dyDescent="0.25">
      <c r="A21" s="36" t="s">
        <v>48</v>
      </c>
      <c r="B21" s="24"/>
      <c r="C21" s="40">
        <v>26270</v>
      </c>
      <c r="D21" s="43"/>
      <c r="E21" s="40">
        <v>10155</v>
      </c>
      <c r="G21" s="29"/>
    </row>
    <row r="22" spans="1:8" ht="24" x14ac:dyDescent="0.25">
      <c r="A22" s="38" t="s">
        <v>21</v>
      </c>
      <c r="B22" s="24"/>
      <c r="C22" s="40">
        <v>23773</v>
      </c>
      <c r="D22" s="43"/>
      <c r="E22" s="40">
        <v>46103</v>
      </c>
      <c r="G22" s="29"/>
    </row>
    <row r="23" spans="1:8" s="31" customFormat="1" x14ac:dyDescent="0.25">
      <c r="A23" s="36" t="s">
        <v>36</v>
      </c>
      <c r="B23" s="24"/>
      <c r="C23" s="40">
        <v>1549142</v>
      </c>
      <c r="D23" s="45"/>
      <c r="E23" s="40">
        <v>1842138</v>
      </c>
    </row>
    <row r="24" spans="1:8" x14ac:dyDescent="0.25">
      <c r="A24" s="36" t="s">
        <v>6</v>
      </c>
      <c r="B24" s="24"/>
      <c r="C24" s="40">
        <v>13701</v>
      </c>
      <c r="D24" s="43"/>
      <c r="E24" s="40">
        <v>15392</v>
      </c>
      <c r="G24" s="29"/>
    </row>
    <row r="25" spans="1:8" s="51" customFormat="1" x14ac:dyDescent="0.25">
      <c r="A25" s="36" t="s">
        <v>47</v>
      </c>
      <c r="B25" s="24"/>
      <c r="C25" s="40">
        <v>192</v>
      </c>
      <c r="D25" s="52"/>
      <c r="E25" s="40">
        <v>192</v>
      </c>
    </row>
    <row r="26" spans="1:8" s="21" customFormat="1" ht="15.75" thickBot="1" x14ac:dyDescent="0.3">
      <c r="A26" s="36" t="s">
        <v>30</v>
      </c>
      <c r="B26" s="24"/>
      <c r="C26" s="40">
        <v>31951</v>
      </c>
      <c r="D26" s="43"/>
      <c r="E26" s="40">
        <v>10505</v>
      </c>
      <c r="G26" s="33"/>
    </row>
    <row r="27" spans="1:8" ht="15.75" thickBot="1" x14ac:dyDescent="0.3">
      <c r="A27" s="23" t="s">
        <v>7</v>
      </c>
      <c r="B27" s="25"/>
      <c r="C27" s="10">
        <f>SUM(C21:C26)</f>
        <v>1645029</v>
      </c>
      <c r="D27" s="129"/>
      <c r="E27" s="10">
        <f>SUM(E21:E26)</f>
        <v>1924485</v>
      </c>
    </row>
    <row r="28" spans="1:8" ht="15.75" thickTop="1" x14ac:dyDescent="0.25">
      <c r="A28" s="6" t="s">
        <v>8</v>
      </c>
      <c r="B28" s="24"/>
      <c r="C28" s="7"/>
      <c r="D28" s="129"/>
      <c r="E28" s="7"/>
    </row>
    <row r="29" spans="1:8" x14ac:dyDescent="0.25">
      <c r="A29" s="8" t="s">
        <v>9</v>
      </c>
      <c r="B29" s="24"/>
      <c r="C29" s="9">
        <v>200000</v>
      </c>
      <c r="D29" s="7"/>
      <c r="E29" s="9">
        <v>200000</v>
      </c>
    </row>
    <row r="30" spans="1:8" x14ac:dyDescent="0.25">
      <c r="A30" s="8" t="s">
        <v>22</v>
      </c>
      <c r="B30" s="24"/>
      <c r="C30" s="9">
        <v>54750</v>
      </c>
      <c r="D30" s="7"/>
      <c r="E30" s="9">
        <v>54750</v>
      </c>
    </row>
    <row r="31" spans="1:8" ht="15.75" thickBot="1" x14ac:dyDescent="0.3">
      <c r="A31" s="8" t="s">
        <v>19</v>
      </c>
      <c r="B31" s="24"/>
      <c r="C31" s="9">
        <v>907688</v>
      </c>
      <c r="D31" s="129"/>
      <c r="E31" s="9">
        <v>287273</v>
      </c>
      <c r="G31" s="33"/>
      <c r="H31" s="33"/>
    </row>
    <row r="32" spans="1:8" ht="15.75" thickBot="1" x14ac:dyDescent="0.3">
      <c r="A32" s="23" t="s">
        <v>10</v>
      </c>
      <c r="B32" s="25"/>
      <c r="C32" s="10">
        <f>SUM(C29:C31)</f>
        <v>1162438</v>
      </c>
      <c r="D32" s="129"/>
      <c r="E32" s="10">
        <f>SUM(E29:E31)</f>
        <v>542023</v>
      </c>
    </row>
    <row r="33" spans="1:5" ht="16.5" thickTop="1" thickBot="1" x14ac:dyDescent="0.3">
      <c r="A33" s="23" t="s">
        <v>11</v>
      </c>
      <c r="B33" s="25"/>
      <c r="C33" s="12">
        <f>C27+C32</f>
        <v>2807467</v>
      </c>
      <c r="D33" s="129"/>
      <c r="E33" s="12">
        <f>E27+E32</f>
        <v>2466508</v>
      </c>
    </row>
    <row r="34" spans="1:5" ht="15.75" thickTop="1" x14ac:dyDescent="0.25"/>
    <row r="37" spans="1:5" x14ac:dyDescent="0.25">
      <c r="A37" s="22" t="s">
        <v>23</v>
      </c>
    </row>
    <row r="38" spans="1:5" x14ac:dyDescent="0.25">
      <c r="A38" s="22" t="s">
        <v>31</v>
      </c>
    </row>
  </sheetData>
  <mergeCells count="7">
    <mergeCell ref="A2:E2"/>
    <mergeCell ref="D27:D28"/>
    <mergeCell ref="D31:D33"/>
    <mergeCell ref="A5:A6"/>
    <mergeCell ref="B5:B6"/>
    <mergeCell ref="D5:D6"/>
    <mergeCell ref="D19:D20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4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1" width="47" customWidth="1"/>
    <col min="2" max="2" width="11.7109375" customWidth="1"/>
    <col min="3" max="3" width="14.5703125" customWidth="1"/>
    <col min="4" max="4" width="4.140625" customWidth="1"/>
    <col min="5" max="5" width="17" customWidth="1"/>
  </cols>
  <sheetData>
    <row r="1" spans="1:12" x14ac:dyDescent="0.25">
      <c r="A1" s="13" t="s">
        <v>32</v>
      </c>
    </row>
    <row r="2" spans="1:12" ht="31.5" customHeight="1" x14ac:dyDescent="0.25">
      <c r="A2" s="134" t="s">
        <v>42</v>
      </c>
      <c r="B2" s="134"/>
      <c r="C2" s="134"/>
      <c r="D2" s="134"/>
      <c r="E2" s="134"/>
    </row>
    <row r="3" spans="1:12" x14ac:dyDescent="0.25">
      <c r="A3" s="42" t="str">
        <f>Баланс!A3</f>
        <v>31 марта 2024г.</v>
      </c>
    </row>
    <row r="4" spans="1:12" ht="68.25" customHeight="1" thickBot="1" x14ac:dyDescent="0.3">
      <c r="B4" s="1"/>
      <c r="C4" s="34" t="s">
        <v>45</v>
      </c>
      <c r="D4" s="2"/>
      <c r="E4" s="50" t="s">
        <v>99</v>
      </c>
    </row>
    <row r="5" spans="1:12" x14ac:dyDescent="0.25">
      <c r="B5" s="3" t="s">
        <v>0</v>
      </c>
      <c r="C5" s="2" t="s">
        <v>1</v>
      </c>
      <c r="D5" s="2"/>
      <c r="E5" s="2" t="s">
        <v>1</v>
      </c>
    </row>
    <row r="6" spans="1:12" x14ac:dyDescent="0.25">
      <c r="A6" s="1"/>
      <c r="B6" s="26"/>
      <c r="C6" s="2"/>
      <c r="D6" s="2"/>
      <c r="E6" s="2"/>
      <c r="I6" s="30"/>
      <c r="J6" s="30"/>
      <c r="K6" s="30"/>
      <c r="L6" s="30"/>
    </row>
    <row r="7" spans="1:12" x14ac:dyDescent="0.25">
      <c r="A7" s="8" t="s">
        <v>12</v>
      </c>
      <c r="B7" s="24"/>
      <c r="C7" s="14">
        <v>95763</v>
      </c>
      <c r="D7" s="15"/>
      <c r="E7" s="14">
        <v>246148</v>
      </c>
      <c r="I7" s="30"/>
      <c r="J7" s="30"/>
      <c r="K7" s="30"/>
      <c r="L7" s="30"/>
    </row>
    <row r="8" spans="1:12" s="47" customFormat="1" x14ac:dyDescent="0.25">
      <c r="A8" s="4" t="s">
        <v>39</v>
      </c>
      <c r="B8" s="24"/>
      <c r="C8" s="14">
        <v>778879</v>
      </c>
      <c r="D8" s="15"/>
      <c r="E8" s="14">
        <v>37887</v>
      </c>
    </row>
    <row r="9" spans="1:12" ht="24.75" thickBot="1" x14ac:dyDescent="0.3">
      <c r="A9" s="11" t="s">
        <v>24</v>
      </c>
      <c r="B9" s="25"/>
      <c r="C9" s="16">
        <f>SUM(C7:C8)</f>
        <v>874642</v>
      </c>
      <c r="D9" s="17"/>
      <c r="E9" s="16">
        <f>SUM(E7:E8)</f>
        <v>284035</v>
      </c>
      <c r="I9" s="30"/>
      <c r="J9" s="30"/>
      <c r="K9" s="30"/>
      <c r="L9" s="30"/>
    </row>
    <row r="10" spans="1:12" ht="15.75" thickBot="1" x14ac:dyDescent="0.3">
      <c r="A10" s="6" t="s">
        <v>13</v>
      </c>
      <c r="B10" s="27"/>
      <c r="C10" s="32">
        <f>SUM(C9:C9)</f>
        <v>874642</v>
      </c>
      <c r="D10" s="17"/>
      <c r="E10" s="32">
        <f>SUM(E9:E9)</f>
        <v>284035</v>
      </c>
      <c r="I10" s="30"/>
      <c r="J10" s="30"/>
      <c r="K10" s="30"/>
      <c r="L10" s="30"/>
    </row>
    <row r="11" spans="1:12" s="48" customFormat="1" x14ac:dyDescent="0.25">
      <c r="A11" s="6" t="s">
        <v>40</v>
      </c>
      <c r="B11" s="27"/>
      <c r="C11" s="55">
        <v>-56139</v>
      </c>
      <c r="D11" s="17"/>
      <c r="E11" s="14">
        <v>-16933</v>
      </c>
    </row>
    <row r="12" spans="1:12" x14ac:dyDescent="0.25">
      <c r="A12" s="8" t="s">
        <v>14</v>
      </c>
      <c r="B12" s="24"/>
      <c r="C12" s="49">
        <v>-192445</v>
      </c>
      <c r="D12" s="14"/>
      <c r="E12" s="14">
        <f>-172448</f>
        <v>-172448</v>
      </c>
      <c r="I12" s="30"/>
      <c r="J12" s="30"/>
      <c r="K12" s="30"/>
      <c r="L12" s="30"/>
    </row>
    <row r="13" spans="1:12" ht="15.75" thickBot="1" x14ac:dyDescent="0.3">
      <c r="A13" s="8" t="s">
        <v>25</v>
      </c>
      <c r="B13" s="24"/>
      <c r="C13" s="49">
        <v>-30670</v>
      </c>
      <c r="D13" s="17"/>
      <c r="E13" s="14">
        <v>-25830</v>
      </c>
      <c r="F13" s="29"/>
      <c r="I13" s="30"/>
      <c r="J13" s="30"/>
      <c r="K13" s="30"/>
      <c r="L13" s="30"/>
    </row>
    <row r="14" spans="1:12" x14ac:dyDescent="0.25">
      <c r="A14" s="6" t="s">
        <v>15</v>
      </c>
      <c r="B14" s="25"/>
      <c r="C14" s="18">
        <f>SUM(C10:C13)</f>
        <v>595388</v>
      </c>
      <c r="D14" s="18"/>
      <c r="E14" s="18">
        <f>SUM(E10:E13)</f>
        <v>68824</v>
      </c>
      <c r="I14" s="30"/>
      <c r="J14" s="30"/>
      <c r="K14" s="30"/>
      <c r="L14" s="30"/>
    </row>
    <row r="15" spans="1:12" x14ac:dyDescent="0.25">
      <c r="A15" s="8" t="s">
        <v>41</v>
      </c>
      <c r="B15" s="24"/>
      <c r="C15" s="14">
        <v>25028</v>
      </c>
      <c r="D15" s="17"/>
      <c r="E15" s="14" t="s">
        <v>62</v>
      </c>
      <c r="I15" s="30"/>
      <c r="J15" s="30"/>
      <c r="K15" s="30"/>
      <c r="L15" s="30"/>
    </row>
    <row r="16" spans="1:12" ht="15.75" thickBot="1" x14ac:dyDescent="0.3">
      <c r="A16" s="6" t="s">
        <v>16</v>
      </c>
      <c r="B16" s="25"/>
      <c r="C16" s="16">
        <f>SUM(C14:C15)</f>
        <v>620416</v>
      </c>
      <c r="D16" s="16"/>
      <c r="E16" s="16">
        <f>SUM(E14:E15)</f>
        <v>68824</v>
      </c>
      <c r="I16" s="30"/>
      <c r="J16" s="30"/>
      <c r="K16" s="39"/>
      <c r="L16" s="30"/>
    </row>
    <row r="17" spans="1:12" ht="15.75" thickBot="1" x14ac:dyDescent="0.3">
      <c r="A17" s="6" t="s">
        <v>17</v>
      </c>
      <c r="B17" s="1"/>
      <c r="C17" s="20">
        <f>C16</f>
        <v>620416</v>
      </c>
      <c r="D17" s="19"/>
      <c r="E17" s="20">
        <f>E16</f>
        <v>68824</v>
      </c>
      <c r="I17" s="30"/>
      <c r="J17" s="30"/>
      <c r="K17" s="30"/>
      <c r="L17" s="30"/>
    </row>
    <row r="18" spans="1:12" ht="15.75" thickTop="1" x14ac:dyDescent="0.25">
      <c r="B18" s="5"/>
      <c r="C18" s="7"/>
      <c r="D18" s="11"/>
      <c r="E18" s="2"/>
      <c r="I18" s="30"/>
      <c r="J18" s="30"/>
      <c r="K18" s="30"/>
      <c r="L18" s="30"/>
    </row>
    <row r="19" spans="1:12" x14ac:dyDescent="0.25">
      <c r="B19" s="5"/>
      <c r="C19" s="7"/>
      <c r="D19" s="2"/>
      <c r="E19" s="2"/>
      <c r="I19" s="30"/>
      <c r="J19" s="30"/>
      <c r="K19" s="30"/>
      <c r="L19" s="30"/>
    </row>
    <row r="20" spans="1:12" x14ac:dyDescent="0.25">
      <c r="I20" s="30"/>
      <c r="J20" s="30"/>
      <c r="K20" s="30"/>
      <c r="L20" s="30"/>
    </row>
    <row r="21" spans="1:12" x14ac:dyDescent="0.25">
      <c r="I21" s="30"/>
      <c r="J21" s="30"/>
      <c r="K21" s="30"/>
      <c r="L21" s="30"/>
    </row>
    <row r="22" spans="1:12" x14ac:dyDescent="0.25">
      <c r="A22" s="22" t="s">
        <v>23</v>
      </c>
      <c r="I22" s="30"/>
      <c r="J22" s="30"/>
      <c r="K22" s="30"/>
      <c r="L22" s="30"/>
    </row>
    <row r="23" spans="1:12" x14ac:dyDescent="0.25">
      <c r="A23" s="22" t="s">
        <v>33</v>
      </c>
      <c r="I23" s="30"/>
      <c r="J23" s="30"/>
      <c r="K23" s="30"/>
      <c r="L23" s="30"/>
    </row>
    <row r="24" spans="1:12" x14ac:dyDescent="0.25">
      <c r="I24" s="30"/>
      <c r="J24" s="30"/>
      <c r="K24" s="30"/>
      <c r="L24" s="30"/>
    </row>
  </sheetData>
  <mergeCells count="1">
    <mergeCell ref="A2:E2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210E-C765-4709-9A92-BB0FBFF3B8A1}">
  <dimension ref="A1:S30"/>
  <sheetViews>
    <sheetView workbookViewId="0">
      <selection activeCell="J27" sqref="J27"/>
    </sheetView>
  </sheetViews>
  <sheetFormatPr defaultRowHeight="15" x14ac:dyDescent="0.25"/>
  <cols>
    <col min="1" max="1" width="28.85546875" style="53" customWidth="1"/>
    <col min="2" max="2" width="16.7109375" style="53" customWidth="1"/>
    <col min="3" max="3" width="2.28515625" style="53" customWidth="1"/>
    <col min="4" max="4" width="15" style="53" customWidth="1"/>
    <col min="5" max="5" width="2.85546875" style="53" customWidth="1"/>
    <col min="6" max="6" width="12.28515625" style="53" customWidth="1"/>
    <col min="7" max="7" width="1.7109375" style="53" customWidth="1"/>
    <col min="8" max="8" width="14.28515625" style="53" customWidth="1"/>
    <col min="9" max="16384" width="9.140625" style="53"/>
  </cols>
  <sheetData>
    <row r="1" spans="1:19" x14ac:dyDescent="0.25">
      <c r="A1" s="13" t="s">
        <v>32</v>
      </c>
      <c r="S1" s="53" t="s">
        <v>49</v>
      </c>
    </row>
    <row r="2" spans="1:19" x14ac:dyDescent="0.25">
      <c r="A2" s="134" t="s">
        <v>50</v>
      </c>
      <c r="B2" s="134"/>
      <c r="C2" s="134"/>
      <c r="D2" s="134"/>
      <c r="E2" s="134"/>
      <c r="F2" s="134"/>
      <c r="G2" s="134"/>
      <c r="H2" s="134"/>
      <c r="I2" s="134"/>
    </row>
    <row r="3" spans="1:19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19" x14ac:dyDescent="0.25">
      <c r="A4" s="56" t="s">
        <v>68</v>
      </c>
      <c r="B4" s="11"/>
      <c r="C4" s="57"/>
      <c r="D4" s="54"/>
      <c r="E4" s="57"/>
      <c r="F4" s="54"/>
      <c r="G4" s="57"/>
      <c r="H4" s="54"/>
    </row>
    <row r="5" spans="1:19" x14ac:dyDescent="0.25">
      <c r="A5" s="56"/>
      <c r="B5" s="11"/>
      <c r="C5" s="57"/>
      <c r="D5" s="54"/>
      <c r="E5" s="57"/>
      <c r="F5" s="54"/>
      <c r="G5" s="57"/>
      <c r="H5" s="54"/>
    </row>
    <row r="6" spans="1:19" ht="24" x14ac:dyDescent="0.25">
      <c r="A6" s="57"/>
      <c r="B6" s="11" t="s">
        <v>9</v>
      </c>
      <c r="C6" s="57"/>
      <c r="D6" s="11" t="s">
        <v>22</v>
      </c>
      <c r="E6" s="57"/>
      <c r="F6" s="54" t="s">
        <v>51</v>
      </c>
      <c r="G6" s="57"/>
      <c r="H6" s="54" t="s">
        <v>10</v>
      </c>
    </row>
    <row r="7" spans="1:19" ht="15.75" thickBot="1" x14ac:dyDescent="0.3">
      <c r="A7" s="57"/>
      <c r="B7" s="54" t="s">
        <v>1</v>
      </c>
      <c r="C7" s="57"/>
      <c r="D7" s="54" t="s">
        <v>1</v>
      </c>
      <c r="E7" s="57"/>
      <c r="F7" s="54" t="s">
        <v>1</v>
      </c>
      <c r="G7" s="57"/>
      <c r="H7" s="54" t="s">
        <v>1</v>
      </c>
    </row>
    <row r="8" spans="1:19" ht="15.75" thickBot="1" x14ac:dyDescent="0.3">
      <c r="A8" s="11" t="s">
        <v>55</v>
      </c>
      <c r="B8" s="58">
        <v>100000</v>
      </c>
      <c r="C8" s="59"/>
      <c r="D8" s="58">
        <v>54750</v>
      </c>
      <c r="E8" s="59"/>
      <c r="F8" s="58">
        <f>418196+24830</f>
        <v>443026</v>
      </c>
      <c r="G8" s="59"/>
      <c r="H8" s="62">
        <f>SUM(B8:G8)</f>
        <v>597776</v>
      </c>
    </row>
    <row r="9" spans="1:19" ht="15.75" thickBot="1" x14ac:dyDescent="0.3">
      <c r="A9" s="4" t="s">
        <v>52</v>
      </c>
      <c r="B9" s="60">
        <v>100000</v>
      </c>
      <c r="C9" s="61"/>
      <c r="D9" s="60">
        <v>54750</v>
      </c>
      <c r="E9" s="61"/>
      <c r="F9" s="58">
        <v>-125077</v>
      </c>
      <c r="G9" s="61"/>
      <c r="H9" s="62">
        <f>SUM(B9:G9)</f>
        <v>29673</v>
      </c>
    </row>
    <row r="10" spans="1:19" ht="15.75" thickBot="1" x14ac:dyDescent="0.3">
      <c r="A10" s="63" t="s">
        <v>53</v>
      </c>
      <c r="B10" s="60">
        <v>100000</v>
      </c>
      <c r="C10" s="61"/>
      <c r="D10" s="61"/>
      <c r="E10" s="61"/>
      <c r="F10" s="59"/>
      <c r="G10" s="61"/>
      <c r="H10" s="62">
        <f>SUM(B10:G10)</f>
        <v>100000</v>
      </c>
    </row>
    <row r="11" spans="1:19" x14ac:dyDescent="0.25">
      <c r="A11" s="4"/>
      <c r="B11" s="61"/>
      <c r="C11" s="61"/>
      <c r="D11" s="61"/>
      <c r="E11" s="61"/>
      <c r="F11" s="61"/>
      <c r="G11" s="61"/>
      <c r="H11" s="59">
        <f>SUM(B11:G11)</f>
        <v>0</v>
      </c>
    </row>
    <row r="12" spans="1:19" ht="24.75" thickBot="1" x14ac:dyDescent="0.3">
      <c r="A12" s="4" t="s">
        <v>54</v>
      </c>
      <c r="B12" s="64"/>
      <c r="C12" s="59"/>
      <c r="D12" s="64"/>
      <c r="E12" s="59"/>
      <c r="F12" s="64">
        <v>412350</v>
      </c>
      <c r="G12" s="61"/>
      <c r="H12" s="58">
        <f>SUM(B12:F12)</f>
        <v>412350</v>
      </c>
    </row>
    <row r="13" spans="1:19" x14ac:dyDescent="0.25">
      <c r="A13" s="11" t="s">
        <v>56</v>
      </c>
      <c r="B13" s="59">
        <f>SUM(B9:B12)</f>
        <v>200000</v>
      </c>
      <c r="C13" s="59"/>
      <c r="D13" s="59">
        <f>SUM(D9:D12)</f>
        <v>54750</v>
      </c>
      <c r="E13" s="59"/>
      <c r="F13" s="59">
        <f>SUM(F9:F12)</f>
        <v>287273</v>
      </c>
      <c r="G13" s="59"/>
      <c r="H13" s="59">
        <f>SUM(H9:H12)</f>
        <v>542023</v>
      </c>
    </row>
    <row r="14" spans="1:19" x14ac:dyDescent="0.25">
      <c r="A14" s="11"/>
      <c r="B14" s="59"/>
      <c r="C14" s="59"/>
      <c r="D14" s="59"/>
      <c r="E14" s="59"/>
      <c r="F14" s="59"/>
      <c r="G14" s="59"/>
      <c r="H14" s="59"/>
    </row>
    <row r="15" spans="1:19" ht="15.75" thickBot="1" x14ac:dyDescent="0.3">
      <c r="A15" s="11" t="s">
        <v>69</v>
      </c>
      <c r="B15" s="58">
        <v>200000</v>
      </c>
      <c r="C15" s="59"/>
      <c r="D15" s="58">
        <v>54750</v>
      </c>
      <c r="E15" s="59"/>
      <c r="F15" s="58">
        <v>287273</v>
      </c>
      <c r="G15" s="59"/>
      <c r="H15" s="58">
        <f>SUM(B15:F15)</f>
        <v>542023</v>
      </c>
    </row>
    <row r="16" spans="1:19" ht="15.75" thickBot="1" x14ac:dyDescent="0.3">
      <c r="A16" s="63" t="s">
        <v>53</v>
      </c>
      <c r="B16" s="61"/>
      <c r="C16" s="59"/>
      <c r="D16" s="59"/>
      <c r="E16" s="59"/>
      <c r="F16" s="59"/>
      <c r="G16" s="59"/>
      <c r="H16" s="58">
        <f t="shared" ref="H16:H18" si="0">SUM(B16:F16)</f>
        <v>0</v>
      </c>
    </row>
    <row r="17" spans="1:15" ht="24.75" thickBot="1" x14ac:dyDescent="0.3">
      <c r="A17" s="4" t="s">
        <v>54</v>
      </c>
      <c r="B17" s="61"/>
      <c r="C17" s="61"/>
      <c r="D17" s="61"/>
      <c r="E17" s="61"/>
      <c r="F17" s="61">
        <v>620416</v>
      </c>
      <c r="G17" s="61"/>
      <c r="H17" s="58">
        <f t="shared" si="0"/>
        <v>620416</v>
      </c>
    </row>
    <row r="18" spans="1:15" ht="15.75" thickBot="1" x14ac:dyDescent="0.3">
      <c r="A18" s="4"/>
      <c r="B18" s="64"/>
      <c r="C18" s="61"/>
      <c r="D18" s="61">
        <v>0</v>
      </c>
      <c r="E18" s="61"/>
      <c r="F18" s="61"/>
      <c r="G18" s="61"/>
      <c r="H18" s="58">
        <f t="shared" si="0"/>
        <v>0</v>
      </c>
    </row>
    <row r="19" spans="1:15" ht="15.75" thickBot="1" x14ac:dyDescent="0.3">
      <c r="A19" s="11" t="s">
        <v>70</v>
      </c>
      <c r="B19" s="65">
        <f>B15+B16</f>
        <v>200000</v>
      </c>
      <c r="C19" s="17"/>
      <c r="D19" s="66">
        <f>D15+D18</f>
        <v>54750</v>
      </c>
      <c r="E19" s="17"/>
      <c r="F19" s="66">
        <f>F15+F17</f>
        <v>907689</v>
      </c>
      <c r="G19" s="17"/>
      <c r="H19" s="66">
        <f>SUM(H15:H18)</f>
        <v>1162439</v>
      </c>
    </row>
    <row r="20" spans="1:15" ht="15.75" thickTop="1" x14ac:dyDescent="0.25"/>
    <row r="24" spans="1:15" ht="15.75" x14ac:dyDescent="0.25">
      <c r="A24" s="67" t="s">
        <v>23</v>
      </c>
    </row>
    <row r="25" spans="1:15" ht="15.75" x14ac:dyDescent="0.25">
      <c r="A25" s="67" t="s">
        <v>57</v>
      </c>
    </row>
    <row r="26" spans="1:15" x14ac:dyDescent="0.25">
      <c r="H26" s="53" t="s">
        <v>58</v>
      </c>
    </row>
    <row r="30" spans="1:15" ht="72" customHeight="1" x14ac:dyDescent="0.25">
      <c r="H30" s="135"/>
      <c r="I30" s="135"/>
      <c r="J30" s="135"/>
      <c r="K30" s="135"/>
      <c r="L30" s="135"/>
      <c r="M30" s="135"/>
      <c r="N30" s="135"/>
      <c r="O30" s="135"/>
    </row>
  </sheetData>
  <mergeCells count="2">
    <mergeCell ref="A2:I3"/>
    <mergeCell ref="H30:O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0DC-2528-4442-ACB7-A4E7D46030FB}">
  <sheetPr>
    <pageSetUpPr fitToPage="1"/>
  </sheetPr>
  <dimension ref="A1:J51"/>
  <sheetViews>
    <sheetView workbookViewId="0">
      <selection activeCell="H12" sqref="H12"/>
    </sheetView>
  </sheetViews>
  <sheetFormatPr defaultColWidth="8.85546875" defaultRowHeight="18" customHeight="1" x14ac:dyDescent="0.2"/>
  <cols>
    <col min="1" max="1" width="57" style="75" customWidth="1"/>
    <col min="2" max="2" width="12" style="75" customWidth="1"/>
    <col min="3" max="3" width="15.28515625" style="104" customWidth="1"/>
    <col min="4" max="4" width="18.28515625" style="98" customWidth="1"/>
    <col min="5" max="5" width="0.140625" style="77" customWidth="1"/>
    <col min="6" max="8" width="16.5703125" style="77" customWidth="1"/>
    <col min="9" max="14" width="16.5703125" style="71" customWidth="1"/>
    <col min="15" max="16384" width="8.85546875" style="71"/>
  </cols>
  <sheetData>
    <row r="1" spans="1:10" ht="18" customHeight="1" x14ac:dyDescent="0.2">
      <c r="A1" s="68" t="s">
        <v>32</v>
      </c>
      <c r="B1" s="68"/>
      <c r="C1" s="69"/>
      <c r="D1" s="70"/>
      <c r="E1" s="71"/>
      <c r="F1" s="71"/>
      <c r="G1" s="71"/>
      <c r="H1" s="71"/>
    </row>
    <row r="2" spans="1:10" ht="18" customHeight="1" x14ac:dyDescent="0.2">
      <c r="A2" s="136" t="s">
        <v>59</v>
      </c>
      <c r="B2" s="136"/>
      <c r="C2" s="136"/>
      <c r="D2" s="136"/>
      <c r="E2" s="72"/>
      <c r="F2" s="71"/>
      <c r="G2" s="71"/>
      <c r="H2" s="71"/>
    </row>
    <row r="3" spans="1:10" ht="18" customHeight="1" x14ac:dyDescent="0.2">
      <c r="A3" s="136"/>
      <c r="B3" s="136"/>
      <c r="C3" s="136"/>
      <c r="D3" s="136"/>
      <c r="E3" s="72"/>
      <c r="F3" s="71"/>
      <c r="G3" s="71"/>
      <c r="H3" s="71"/>
    </row>
    <row r="4" spans="1:10" ht="18" customHeight="1" x14ac:dyDescent="0.2">
      <c r="A4" s="73" t="s">
        <v>68</v>
      </c>
      <c r="B4" s="73"/>
      <c r="C4" s="74"/>
      <c r="D4" s="74"/>
      <c r="E4" s="72"/>
      <c r="F4" s="71"/>
      <c r="G4" s="71"/>
      <c r="H4" s="71"/>
    </row>
    <row r="5" spans="1:10" ht="65.45" customHeight="1" thickBot="1" x14ac:dyDescent="0.25">
      <c r="C5" s="34" t="s">
        <v>71</v>
      </c>
      <c r="D5" s="76" t="s">
        <v>46</v>
      </c>
      <c r="E5" s="54" t="s">
        <v>60</v>
      </c>
    </row>
    <row r="6" spans="1:10" ht="31.15" customHeight="1" x14ac:dyDescent="0.25">
      <c r="A6" s="78"/>
      <c r="B6" s="72" t="s">
        <v>0</v>
      </c>
      <c r="C6" s="79" t="s">
        <v>61</v>
      </c>
      <c r="D6" s="79" t="s">
        <v>61</v>
      </c>
      <c r="F6" s="80"/>
      <c r="G6" s="53"/>
      <c r="H6" s="53"/>
      <c r="I6" s="53"/>
    </row>
    <row r="7" spans="1:10" ht="18" customHeight="1" x14ac:dyDescent="0.2">
      <c r="A7" s="105" t="s">
        <v>72</v>
      </c>
      <c r="B7" s="81"/>
      <c r="C7" s="37"/>
      <c r="D7" s="82"/>
      <c r="F7" s="81"/>
      <c r="G7" s="83"/>
      <c r="H7" s="83"/>
      <c r="I7" s="83"/>
    </row>
    <row r="8" spans="1:10" ht="18" customHeight="1" x14ac:dyDescent="0.25">
      <c r="A8" s="92" t="s">
        <v>73</v>
      </c>
      <c r="B8" s="53"/>
      <c r="C8" s="106">
        <v>101058</v>
      </c>
      <c r="D8" s="106">
        <v>1111454</v>
      </c>
      <c r="F8" s="84"/>
      <c r="G8" s="83"/>
      <c r="H8" s="85"/>
      <c r="I8" s="85"/>
    </row>
    <row r="9" spans="1:10" ht="18" customHeight="1" x14ac:dyDescent="0.2">
      <c r="A9" s="92" t="s">
        <v>74</v>
      </c>
      <c r="B9" s="83"/>
      <c r="C9" s="106" t="s">
        <v>62</v>
      </c>
      <c r="D9" s="106">
        <v>230</v>
      </c>
      <c r="F9" s="84"/>
      <c r="G9" s="83"/>
      <c r="H9" s="85"/>
      <c r="I9" s="83"/>
    </row>
    <row r="10" spans="1:10" ht="20.25" customHeight="1" x14ac:dyDescent="0.2">
      <c r="A10" s="92" t="s">
        <v>75</v>
      </c>
      <c r="B10" s="83"/>
      <c r="C10" s="106">
        <v>16032</v>
      </c>
      <c r="D10" s="106">
        <v>28975</v>
      </c>
      <c r="F10" s="84"/>
      <c r="G10" s="83"/>
      <c r="H10" s="85"/>
      <c r="I10" s="83"/>
    </row>
    <row r="11" spans="1:10" ht="18" customHeight="1" x14ac:dyDescent="0.2">
      <c r="A11" s="92" t="s">
        <v>63</v>
      </c>
      <c r="B11" s="83"/>
      <c r="C11" s="106">
        <v>2590</v>
      </c>
      <c r="D11" s="106">
        <v>15829</v>
      </c>
      <c r="F11" s="84"/>
      <c r="G11" s="83"/>
      <c r="H11" s="86"/>
      <c r="I11" s="83"/>
    </row>
    <row r="12" spans="1:10" ht="18" customHeight="1" x14ac:dyDescent="0.25">
      <c r="A12" s="107" t="s">
        <v>64</v>
      </c>
      <c r="B12" s="53"/>
      <c r="C12" s="108">
        <v>-52920</v>
      </c>
      <c r="D12" s="108">
        <v>-125686</v>
      </c>
      <c r="F12" s="87"/>
      <c r="G12" s="83"/>
      <c r="H12" s="88"/>
      <c r="I12" s="83"/>
    </row>
    <row r="13" spans="1:10" ht="18" customHeight="1" x14ac:dyDescent="0.25">
      <c r="A13" s="92" t="s">
        <v>76</v>
      </c>
      <c r="B13" s="53"/>
      <c r="C13" s="106">
        <f>-C1</f>
        <v>0</v>
      </c>
      <c r="D13" s="106">
        <v>0</v>
      </c>
      <c r="F13" s="87"/>
      <c r="G13" s="83"/>
      <c r="H13" s="88"/>
      <c r="I13" s="83"/>
    </row>
    <row r="14" spans="1:10" ht="18" customHeight="1" x14ac:dyDescent="0.2">
      <c r="A14" s="92" t="s">
        <v>77</v>
      </c>
      <c r="B14" s="83"/>
      <c r="C14" s="108">
        <v>-181849</v>
      </c>
      <c r="D14" s="108">
        <v>-155103</v>
      </c>
      <c r="F14" s="81"/>
      <c r="G14" s="83"/>
      <c r="H14" s="89"/>
      <c r="I14" s="89"/>
      <c r="J14" s="90"/>
    </row>
    <row r="15" spans="1:10" ht="25.5" x14ac:dyDescent="0.2">
      <c r="A15" s="92" t="s">
        <v>78</v>
      </c>
      <c r="B15" s="85"/>
      <c r="C15" s="106">
        <v>909</v>
      </c>
      <c r="D15" s="106">
        <v>417</v>
      </c>
      <c r="F15" s="84"/>
      <c r="G15" s="83"/>
      <c r="H15" s="85"/>
      <c r="I15" s="85"/>
    </row>
    <row r="16" spans="1:10" ht="18" customHeight="1" x14ac:dyDescent="0.2">
      <c r="A16" s="92" t="s">
        <v>79</v>
      </c>
      <c r="B16" s="83"/>
      <c r="C16" s="108">
        <v>-29828</v>
      </c>
      <c r="D16" s="108">
        <v>-155121</v>
      </c>
      <c r="F16" s="84"/>
      <c r="G16" s="83"/>
      <c r="H16" s="91"/>
      <c r="I16" s="83"/>
    </row>
    <row r="17" spans="1:10" ht="25.5" x14ac:dyDescent="0.2">
      <c r="A17" s="109" t="s">
        <v>80</v>
      </c>
      <c r="B17" s="83"/>
      <c r="C17" s="110">
        <v>-13499</v>
      </c>
      <c r="D17" s="110">
        <v>-70565</v>
      </c>
      <c r="F17" s="84"/>
      <c r="G17" s="83"/>
      <c r="H17" s="85"/>
      <c r="I17" s="91"/>
    </row>
    <row r="18" spans="1:10" ht="25.5" x14ac:dyDescent="0.2">
      <c r="A18" s="111" t="s">
        <v>81</v>
      </c>
      <c r="B18" s="83"/>
      <c r="C18" s="112">
        <f>SUM(C8:C17)</f>
        <v>-157507</v>
      </c>
      <c r="D18" s="112">
        <f>SUM(D8:D17)</f>
        <v>650430</v>
      </c>
      <c r="F18" s="84"/>
      <c r="G18" s="83"/>
      <c r="H18" s="85"/>
      <c r="I18" s="83"/>
    </row>
    <row r="19" spans="1:10" ht="18" customHeight="1" x14ac:dyDescent="0.2">
      <c r="A19" s="113" t="s">
        <v>65</v>
      </c>
      <c r="B19" s="83"/>
      <c r="C19" s="106"/>
      <c r="D19" s="106"/>
      <c r="F19" s="84"/>
      <c r="G19" s="83"/>
      <c r="H19" s="85"/>
      <c r="I19" s="83"/>
    </row>
    <row r="20" spans="1:10" ht="18" customHeight="1" x14ac:dyDescent="0.2">
      <c r="A20" s="92" t="s">
        <v>66</v>
      </c>
      <c r="B20" s="83"/>
      <c r="C20" s="106"/>
      <c r="D20" s="106"/>
      <c r="F20" s="84"/>
      <c r="G20" s="83"/>
      <c r="H20" s="85"/>
      <c r="I20" s="83"/>
    </row>
    <row r="21" spans="1:10" ht="15" x14ac:dyDescent="0.2">
      <c r="A21" s="92" t="s">
        <v>4</v>
      </c>
      <c r="B21" s="85"/>
      <c r="C21" s="108">
        <v>-418675</v>
      </c>
      <c r="D21" s="108">
        <v>-410697</v>
      </c>
      <c r="F21" s="84"/>
      <c r="G21" s="83"/>
      <c r="H21" s="83"/>
      <c r="I21" s="83"/>
    </row>
    <row r="22" spans="1:10" ht="18" customHeight="1" x14ac:dyDescent="0.2">
      <c r="A22" s="92" t="s">
        <v>27</v>
      </c>
      <c r="B22" s="83"/>
      <c r="C22" s="108">
        <v>-5400</v>
      </c>
      <c r="D22" s="108">
        <v>-772610</v>
      </c>
      <c r="F22" s="84"/>
      <c r="G22" s="83"/>
      <c r="H22" s="85"/>
      <c r="I22" s="83"/>
    </row>
    <row r="23" spans="1:10" ht="18" customHeight="1" x14ac:dyDescent="0.2">
      <c r="A23" s="113" t="s">
        <v>67</v>
      </c>
      <c r="B23" s="93"/>
      <c r="C23" s="106"/>
      <c r="D23" s="106"/>
      <c r="F23" s="81"/>
      <c r="G23" s="83"/>
      <c r="H23" s="89"/>
      <c r="I23" s="89"/>
      <c r="J23" s="95"/>
    </row>
    <row r="24" spans="1:10" ht="25.9" customHeight="1" x14ac:dyDescent="0.2">
      <c r="A24" s="109" t="s">
        <v>30</v>
      </c>
      <c r="B24" s="93"/>
      <c r="C24" s="114">
        <v>0</v>
      </c>
      <c r="D24" s="114">
        <v>0</v>
      </c>
      <c r="F24" s="81"/>
      <c r="G24" s="83"/>
      <c r="H24" s="89"/>
      <c r="I24" s="96"/>
    </row>
    <row r="25" spans="1:10" ht="25.9" customHeight="1" x14ac:dyDescent="0.2">
      <c r="A25" s="111" t="s">
        <v>82</v>
      </c>
      <c r="B25" s="93"/>
      <c r="C25" s="112">
        <f>SUM(C18:C24)</f>
        <v>-581582</v>
      </c>
      <c r="D25" s="112">
        <f>SUM(D18:D24)</f>
        <v>-532877</v>
      </c>
      <c r="F25" s="81"/>
      <c r="G25" s="83"/>
      <c r="H25" s="89"/>
      <c r="I25" s="96"/>
    </row>
    <row r="26" spans="1:10" ht="15" x14ac:dyDescent="0.2">
      <c r="A26" s="109" t="s">
        <v>83</v>
      </c>
      <c r="B26" s="93"/>
      <c r="C26" s="110">
        <v>-12500</v>
      </c>
      <c r="D26" s="110">
        <v>-90437</v>
      </c>
      <c r="F26" s="81"/>
      <c r="G26" s="83"/>
      <c r="H26" s="89"/>
      <c r="I26" s="96"/>
    </row>
    <row r="27" spans="1:10" ht="25.5" x14ac:dyDescent="0.2">
      <c r="A27" s="115" t="s">
        <v>84</v>
      </c>
      <c r="B27" s="93"/>
      <c r="C27" s="116">
        <f>SUM(C25:C26)</f>
        <v>-594082</v>
      </c>
      <c r="D27" s="116">
        <f>SUM(D25:D26)</f>
        <v>-623314</v>
      </c>
      <c r="F27" s="81"/>
      <c r="G27" s="83"/>
      <c r="H27" s="89"/>
      <c r="I27" s="96"/>
    </row>
    <row r="28" spans="1:10" ht="15" x14ac:dyDescent="0.25">
      <c r="A28" s="53"/>
      <c r="B28" s="93"/>
      <c r="C28" s="117"/>
      <c r="D28" s="117"/>
      <c r="F28" s="81"/>
      <c r="G28" s="83"/>
      <c r="H28" s="89"/>
      <c r="I28" s="96"/>
    </row>
    <row r="29" spans="1:10" ht="25.9" customHeight="1" x14ac:dyDescent="0.2">
      <c r="A29" s="111" t="s">
        <v>85</v>
      </c>
      <c r="B29" s="93"/>
      <c r="C29" s="118"/>
      <c r="D29" s="118"/>
      <c r="F29" s="81"/>
      <c r="G29" s="83"/>
      <c r="H29" s="89"/>
      <c r="I29" s="96"/>
    </row>
    <row r="30" spans="1:10" ht="18" customHeight="1" x14ac:dyDescent="0.2">
      <c r="A30" s="109" t="s">
        <v>86</v>
      </c>
      <c r="B30" s="93"/>
      <c r="C30" s="119">
        <v>0</v>
      </c>
      <c r="D30" s="119">
        <v>0</v>
      </c>
      <c r="F30" s="83"/>
      <c r="G30" s="83"/>
      <c r="H30" s="83"/>
      <c r="I30" s="5"/>
    </row>
    <row r="31" spans="1:10" ht="25.5" x14ac:dyDescent="0.2">
      <c r="A31" s="115" t="s">
        <v>87</v>
      </c>
      <c r="B31" s="93"/>
      <c r="C31" s="120">
        <v>0</v>
      </c>
      <c r="D31" s="120">
        <v>0</v>
      </c>
      <c r="F31" s="83"/>
      <c r="G31" s="83"/>
      <c r="H31" s="83"/>
      <c r="I31" s="5"/>
    </row>
    <row r="32" spans="1:10" ht="18" customHeight="1" x14ac:dyDescent="0.2">
      <c r="A32" s="81"/>
      <c r="B32" s="93"/>
      <c r="C32" s="121"/>
      <c r="D32" s="121"/>
      <c r="F32" s="83"/>
      <c r="G32" s="83"/>
      <c r="H32" s="83"/>
      <c r="I32" s="5"/>
    </row>
    <row r="33" spans="1:10" ht="18" customHeight="1" x14ac:dyDescent="0.2">
      <c r="A33" s="81" t="s">
        <v>88</v>
      </c>
      <c r="B33" s="93"/>
      <c r="C33" s="118"/>
      <c r="D33" s="118"/>
      <c r="F33" s="81"/>
      <c r="G33" s="83"/>
      <c r="H33" s="83"/>
      <c r="I33" s="83"/>
    </row>
    <row r="34" spans="1:10" ht="18" customHeight="1" x14ac:dyDescent="0.2">
      <c r="A34" s="122" t="s">
        <v>89</v>
      </c>
      <c r="B34" s="93"/>
      <c r="C34" s="106" t="s">
        <v>62</v>
      </c>
      <c r="D34" s="106">
        <v>100000</v>
      </c>
      <c r="F34" s="84"/>
      <c r="G34" s="83"/>
      <c r="H34" s="83"/>
      <c r="I34" s="83"/>
      <c r="J34" s="84"/>
    </row>
    <row r="35" spans="1:10" ht="18" customHeight="1" x14ac:dyDescent="0.2">
      <c r="A35" s="122" t="s">
        <v>90</v>
      </c>
      <c r="B35" s="93"/>
      <c r="C35" s="106">
        <v>638765</v>
      </c>
      <c r="D35" s="106">
        <v>1940904</v>
      </c>
      <c r="F35" s="84"/>
      <c r="G35" s="93"/>
      <c r="H35" s="83"/>
      <c r="I35" s="85"/>
    </row>
    <row r="36" spans="1:10" ht="18" customHeight="1" x14ac:dyDescent="0.2">
      <c r="A36" s="122" t="s">
        <v>91</v>
      </c>
      <c r="B36" s="93"/>
      <c r="C36" s="108">
        <v>-406141</v>
      </c>
      <c r="D36" s="108">
        <v>-936260</v>
      </c>
      <c r="F36" s="84"/>
      <c r="G36" s="93"/>
      <c r="H36" s="83"/>
      <c r="I36" s="85"/>
    </row>
    <row r="37" spans="1:10" ht="18" customHeight="1" x14ac:dyDescent="0.2">
      <c r="A37" s="122" t="s">
        <v>92</v>
      </c>
      <c r="B37" s="93"/>
      <c r="C37" s="106"/>
      <c r="D37" s="106">
        <v>0</v>
      </c>
      <c r="F37" s="84"/>
      <c r="G37" s="93"/>
      <c r="H37" s="83"/>
      <c r="I37" s="85"/>
    </row>
    <row r="38" spans="1:10" ht="27.75" customHeight="1" x14ac:dyDescent="0.2">
      <c r="A38" s="123" t="s">
        <v>93</v>
      </c>
      <c r="B38" s="93"/>
      <c r="C38" s="110">
        <v>-2309</v>
      </c>
      <c r="D38" s="110">
        <v>-4770</v>
      </c>
      <c r="F38" s="81"/>
      <c r="G38" s="83"/>
      <c r="H38" s="96"/>
      <c r="I38" s="89"/>
    </row>
    <row r="39" spans="1:10" ht="25.5" x14ac:dyDescent="0.2">
      <c r="A39" s="124" t="s">
        <v>94</v>
      </c>
      <c r="B39" s="93"/>
      <c r="C39" s="125">
        <f>SUM(C32:C38)</f>
        <v>230315</v>
      </c>
      <c r="D39" s="125">
        <f>SUM(D32:D38)</f>
        <v>1099874</v>
      </c>
      <c r="F39" s="81"/>
      <c r="G39" s="83"/>
      <c r="H39" s="83"/>
      <c r="I39" s="83"/>
    </row>
    <row r="40" spans="1:10" ht="18" customHeight="1" x14ac:dyDescent="0.2">
      <c r="A40" s="111"/>
      <c r="B40" s="93"/>
      <c r="C40" s="121"/>
      <c r="D40" s="121"/>
      <c r="E40" s="99"/>
      <c r="F40" s="84"/>
      <c r="G40" s="93"/>
      <c r="H40" s="83"/>
      <c r="I40" s="85"/>
    </row>
    <row r="41" spans="1:10" ht="18" customHeight="1" x14ac:dyDescent="0.2">
      <c r="A41" s="81" t="s">
        <v>95</v>
      </c>
      <c r="B41" s="93"/>
      <c r="C41" s="127">
        <f>C39+C27</f>
        <v>-363767</v>
      </c>
      <c r="D41" s="127">
        <f>D39+D27</f>
        <v>476560</v>
      </c>
      <c r="F41" s="84"/>
      <c r="G41" s="93"/>
      <c r="H41" s="83"/>
      <c r="I41" s="85"/>
    </row>
    <row r="42" spans="1:10" ht="18" customHeight="1" x14ac:dyDescent="0.2">
      <c r="A42" s="97" t="s">
        <v>96</v>
      </c>
      <c r="B42" s="93"/>
      <c r="C42" s="108" t="s">
        <v>62</v>
      </c>
      <c r="D42" s="108">
        <v>-14913</v>
      </c>
      <c r="F42" s="84"/>
      <c r="G42" s="83"/>
      <c r="H42" s="83"/>
      <c r="I42" s="83"/>
    </row>
    <row r="43" spans="1:10" ht="18" customHeight="1" x14ac:dyDescent="0.2">
      <c r="A43" s="126" t="s">
        <v>97</v>
      </c>
      <c r="B43" s="93"/>
      <c r="C43" s="125">
        <v>519772</v>
      </c>
      <c r="D43" s="125">
        <v>58125</v>
      </c>
      <c r="F43" s="84"/>
      <c r="G43" s="83"/>
      <c r="H43" s="83"/>
      <c r="I43" s="83"/>
    </row>
    <row r="44" spans="1:10" ht="18" customHeight="1" x14ac:dyDescent="0.2">
      <c r="A44" s="126" t="s">
        <v>98</v>
      </c>
      <c r="B44" s="93"/>
      <c r="C44" s="125">
        <f>SUM(C41:C43)</f>
        <v>156005</v>
      </c>
      <c r="D44" s="125">
        <f>SUM(D41:D43)</f>
        <v>519772</v>
      </c>
      <c r="F44" s="84"/>
      <c r="G44" s="83"/>
      <c r="H44" s="83"/>
      <c r="I44" s="83"/>
    </row>
    <row r="45" spans="1:10" ht="18" customHeight="1" x14ac:dyDescent="0.2">
      <c r="C45" s="94"/>
      <c r="D45" s="100"/>
      <c r="F45" s="84"/>
      <c r="G45" s="83"/>
      <c r="H45" s="85"/>
      <c r="I45" s="85"/>
    </row>
    <row r="46" spans="1:10" ht="18" customHeight="1" x14ac:dyDescent="0.2">
      <c r="C46" s="101"/>
      <c r="F46" s="84"/>
      <c r="G46" s="93"/>
      <c r="H46" s="89"/>
      <c r="I46" s="89"/>
    </row>
    <row r="47" spans="1:10" ht="18" customHeight="1" x14ac:dyDescent="0.25">
      <c r="C47" s="102"/>
      <c r="F47" s="80"/>
      <c r="G47" s="53"/>
      <c r="H47" s="33"/>
      <c r="I47" s="33"/>
    </row>
    <row r="48" spans="1:10" ht="18" customHeight="1" x14ac:dyDescent="0.25">
      <c r="C48" s="102"/>
      <c r="F48" s="80"/>
      <c r="G48" s="53"/>
      <c r="H48" s="53"/>
      <c r="I48" s="53"/>
    </row>
    <row r="49" spans="1:9" ht="18" customHeight="1" x14ac:dyDescent="0.25">
      <c r="A49" s="103" t="s">
        <v>23</v>
      </c>
      <c r="B49" s="71"/>
      <c r="C49" s="102"/>
      <c r="F49" s="80"/>
      <c r="G49" s="53"/>
      <c r="H49" s="53"/>
      <c r="I49" s="53"/>
    </row>
    <row r="50" spans="1:9" ht="18" customHeight="1" x14ac:dyDescent="0.2">
      <c r="A50" s="103" t="s">
        <v>31</v>
      </c>
      <c r="B50" s="71"/>
    </row>
    <row r="51" spans="1:9" ht="18" customHeight="1" x14ac:dyDescent="0.2">
      <c r="C51" s="98"/>
    </row>
  </sheetData>
  <mergeCells count="1">
    <mergeCell ref="A2:D3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ОПУ</vt:lpstr>
      <vt:lpstr>Капитал</vt:lpstr>
      <vt:lpstr>ОДДС</vt:lpstr>
      <vt:lpstr>ОПУ!_Hlk35446127</vt:lpstr>
      <vt:lpstr>Баланс!_Hlk523759641</vt:lpstr>
      <vt:lpstr>ОПУ!_Hlk523759728</vt:lpstr>
      <vt:lpstr>ОПУ!_Hlk9584503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Мадина Абдрахова</cp:lastModifiedBy>
  <cp:lastPrinted>2024-04-16T09:57:43Z</cp:lastPrinted>
  <dcterms:created xsi:type="dcterms:W3CDTF">2020-11-17T11:18:59Z</dcterms:created>
  <dcterms:modified xsi:type="dcterms:W3CDTF">2024-04-24T08:16:37Z</dcterms:modified>
</cp:coreProperties>
</file>