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drakhova\Desktop\ФО\2025\"/>
    </mc:Choice>
  </mc:AlternateContent>
  <xr:revisionPtr revIDLastSave="0" documentId="13_ncr:1_{88534A17-9BCC-4E0D-B373-675284F8E0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Баланс" sheetId="1" r:id="rId1"/>
    <sheet name="ОПУ" sheetId="2" r:id="rId2"/>
    <sheet name="Капитал" sheetId="3" r:id="rId3"/>
    <sheet name="ОДДС" sheetId="4" r:id="rId4"/>
  </sheets>
  <definedNames>
    <definedName name="_Hlk35446127" localSheetId="1">ОПУ!$A$1</definedName>
    <definedName name="_Hlk523759641" localSheetId="0">Баланс!#REF!</definedName>
    <definedName name="_Hlk523759728" localSheetId="1">ОПУ!#REF!</definedName>
    <definedName name="_Hlk9584503" localSheetId="1">ОПУ!#REF!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C29" i="4"/>
  <c r="B29" i="4" l="1"/>
  <c r="B35" i="4"/>
  <c r="C17" i="4"/>
  <c r="C23" i="4" s="1"/>
  <c r="C25" i="4" s="1"/>
  <c r="E23" i="3"/>
  <c r="D24" i="1"/>
  <c r="D30" i="1"/>
  <c r="D31" i="1" s="1"/>
  <c r="D15" i="1"/>
  <c r="D23" i="3"/>
  <c r="C23" i="3"/>
  <c r="B23" i="3"/>
  <c r="C37" i="4" l="1"/>
  <c r="C40" i="4" s="1"/>
  <c r="C8" i="2"/>
  <c r="C11" i="2" s="1"/>
  <c r="C13" i="2" s="1"/>
  <c r="D8" i="2"/>
  <c r="D11" i="2" s="1"/>
  <c r="D13" i="2" s="1"/>
  <c r="C15" i="2" l="1"/>
  <c r="B17" i="4" l="1"/>
  <c r="B23" i="4" s="1"/>
  <c r="B25" i="4" s="1"/>
  <c r="B37" i="4" l="1"/>
  <c r="B40" i="4" s="1"/>
  <c r="D15" i="2"/>
  <c r="C30" i="1" l="1"/>
  <c r="C24" i="1"/>
  <c r="C15" i="1"/>
  <c r="C31" i="1" l="1"/>
</calcChain>
</file>

<file path=xl/sharedStrings.xml><?xml version="1.0" encoding="utf-8"?>
<sst xmlns="http://schemas.openxmlformats.org/spreadsheetml/2006/main" count="151" uniqueCount="96">
  <si>
    <t>Денежные средства и их эквиваленты</t>
  </si>
  <si>
    <t>Кредиты клиентам</t>
  </si>
  <si>
    <t>Итого обязательства</t>
  </si>
  <si>
    <t>Уставный капитал</t>
  </si>
  <si>
    <t>Итого капитал</t>
  </si>
  <si>
    <t>Прочие активы</t>
  </si>
  <si>
    <t>Прочие обязательства</t>
  </si>
  <si>
    <t>ТОО «МИКРОФИНАНСОВАЯ ОРГАНИЗАЦИЯ ЮНИКРЕДО»</t>
  </si>
  <si>
    <t>Выпущенные долговые ценные бумаги</t>
  </si>
  <si>
    <t>ПРОМЕЖУТОЧНЫЙ СОКРАЩЕННЫЙ ОТЧЕТ О ФИНАНСОВОМ ПОЛОЖЕНИИ НА</t>
  </si>
  <si>
    <t>Процентные расходы</t>
  </si>
  <si>
    <t>Отложенные налоговые обязательства</t>
  </si>
  <si>
    <t xml:space="preserve">  </t>
  </si>
  <si>
    <t>Нераспределенная прибыль</t>
  </si>
  <si>
    <t>Взносы собственников</t>
  </si>
  <si>
    <t>Совокупный доход/убыток за период</t>
  </si>
  <si>
    <t>-</t>
  </si>
  <si>
    <t>Проценты полученные по депозитам</t>
  </si>
  <si>
    <t>Проценты уплаченные по выпущенным облигациям</t>
  </si>
  <si>
    <t>Чистое (увеличение)/уменьшение в операционных активах</t>
  </si>
  <si>
    <t>Чистое (увеличение)/уменьшение в операционных обязательствах</t>
  </si>
  <si>
    <t>Денежные потоки от операционной деятельности</t>
  </si>
  <si>
    <t>Проценты, полученные по кредитам клиентам</t>
  </si>
  <si>
    <t>Полученный накопленный купон по выпущенным облигациям</t>
  </si>
  <si>
    <t>Прочие операционные расходы уплаченные</t>
  </si>
  <si>
    <t>Чистые реализованные доходы/( убытки) по операциям с иностранной валютой</t>
  </si>
  <si>
    <t>Расходы на персонал уплаченные</t>
  </si>
  <si>
    <t>Налоги, кроме корпоративного подоходного налога и социальных отчислений, уплаченные</t>
  </si>
  <si>
    <t>Денежные потоки от операционной деятельности до изменений в оперционных активах и обязательствах</t>
  </si>
  <si>
    <t>Денежные потоки от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</si>
  <si>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</si>
  <si>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от операционной деятельности</t>
  </si>
  <si>
    <t>Денежные потоки от инвестиционной деятельности</t>
  </si>
  <si>
    <t>Чистое поступление денежных средств от инвестиционной деятельности</t>
  </si>
  <si>
    <t>Денежные потоки от финансовой деятельности</t>
  </si>
  <si>
    <t>Чистое (расходование)/ поступление денежных средств от/(в)  финансовой деятельности</t>
  </si>
  <si>
    <t>Чистое изменение в денежных средствах</t>
  </si>
  <si>
    <t>Денежные средства на начало отчетного года</t>
  </si>
  <si>
    <t>Денежные средства на конец отчетного года</t>
  </si>
  <si>
    <t>Наименование статьи</t>
  </si>
  <si>
    <t>Прим.</t>
  </si>
  <si>
    <t>Активы</t>
  </si>
  <si>
    <t>Прочая дебиторская задолженность</t>
  </si>
  <si>
    <t>Займы выданные</t>
  </si>
  <si>
    <t>Активы в форме права пользования</t>
  </si>
  <si>
    <t>Основные средства и нематериальные активы</t>
  </si>
  <si>
    <t>Итого активы</t>
  </si>
  <si>
    <t>Обязательства</t>
  </si>
  <si>
    <t>Обязательство по корпоративному подоходному налогу</t>
  </si>
  <si>
    <t>Обязательства по договорам аренды</t>
  </si>
  <si>
    <t>Краткосрочная кредиторская задолженность</t>
  </si>
  <si>
    <t>Собственный капитал</t>
  </si>
  <si>
    <t>Дополнительно оплаченный капитал</t>
  </si>
  <si>
    <t>Итого собственный капитал</t>
  </si>
  <si>
    <t xml:space="preserve">Итого обязательства и собственный капитал </t>
  </si>
  <si>
    <t>Примечания</t>
  </si>
  <si>
    <t>Процентные доходы</t>
  </si>
  <si>
    <t>Итого операционная прибыль</t>
  </si>
  <si>
    <t>Административные расходы</t>
  </si>
  <si>
    <t>Прочие доходы / (расходы), нетто</t>
  </si>
  <si>
    <t>Прибыль/ (убыток) до налогообложения</t>
  </si>
  <si>
    <t>Экономия / (расходы) по корпоративному подоходному налогу</t>
  </si>
  <si>
    <t>Чистая прибыль/ (убыток) за год</t>
  </si>
  <si>
    <t>Прочий совокупный доход</t>
  </si>
  <si>
    <t>Итого совокупный доход/ (убыток) за год</t>
  </si>
  <si>
    <t>На 31 декабря 2021 года</t>
  </si>
  <si>
    <t>Чистая прибыль за год</t>
  </si>
  <si>
    <t>Совокупный доход за год</t>
  </si>
  <si>
    <t>Итого совокупный доход за год</t>
  </si>
  <si>
    <t>На 31 декабря 2022 года</t>
  </si>
  <si>
    <t>На 01 января 2023 года (пересчитано)*</t>
  </si>
  <si>
    <t>На 31 декабря 2023 года</t>
  </si>
  <si>
    <t>Резерв под ожидаемые кредитные убытки</t>
  </si>
  <si>
    <t>тыс.тг</t>
  </si>
  <si>
    <t>На 31 декабря 2024 года</t>
  </si>
  <si>
    <t>Авансы выданные</t>
  </si>
  <si>
    <t>Займы, выданные</t>
  </si>
  <si>
    <t>Генеральный директор</t>
  </si>
  <si>
    <t>Главный бухгалтер</t>
  </si>
  <si>
    <t>Кан Ю.В.                          ____________________________</t>
  </si>
  <si>
    <t>Абдрахова М.Т.        ______________________________</t>
  </si>
  <si>
    <r>
      <t xml:space="preserve">Прочие операции с собственниками </t>
    </r>
    <r>
      <rPr>
        <i/>
        <sz val="12"/>
        <color rgb="FF000000"/>
        <rFont val="Times New Roman"/>
        <family val="1"/>
        <charset val="204"/>
      </rPr>
      <t>(Примечание 4)</t>
    </r>
  </si>
  <si>
    <r>
      <t>Корректировка предыдущего периода</t>
    </r>
    <r>
      <rPr>
        <i/>
        <sz val="12"/>
        <color rgb="FF000000"/>
        <rFont val="Times New Roman"/>
        <family val="1"/>
        <charset val="204"/>
      </rPr>
      <t xml:space="preserve"> (Примечание 4)</t>
    </r>
  </si>
  <si>
    <r>
      <t xml:space="preserve">Взносы собственников </t>
    </r>
    <r>
      <rPr>
        <i/>
        <sz val="12"/>
        <color rgb="FF000000"/>
        <rFont val="Times New Roman"/>
        <family val="1"/>
        <charset val="204"/>
      </rPr>
      <t>(Примечание 14)</t>
    </r>
  </si>
  <si>
    <t>31 декабря 2024г. (аудировано)</t>
  </si>
  <si>
    <r>
      <t xml:space="preserve">Выпущенные долговые ценные бумаги </t>
    </r>
    <r>
      <rPr>
        <i/>
        <sz val="11"/>
        <color theme="1"/>
        <rFont val="Times New Roman"/>
        <family val="1"/>
        <charset val="204"/>
      </rPr>
      <t>(Примечание 11)</t>
    </r>
  </si>
  <si>
    <r>
      <t xml:space="preserve">Выплаты опциона держателям облигаций </t>
    </r>
    <r>
      <rPr>
        <i/>
        <sz val="11"/>
        <color theme="1"/>
        <rFont val="Times New Roman"/>
        <family val="1"/>
        <charset val="204"/>
      </rPr>
      <t>(Примечание 11)</t>
    </r>
  </si>
  <si>
    <r>
      <t xml:space="preserve">Погашение обязательств по аренде </t>
    </r>
    <r>
      <rPr>
        <i/>
        <sz val="11"/>
        <color theme="1"/>
        <rFont val="Times New Roman"/>
        <family val="1"/>
        <charset val="204"/>
      </rPr>
      <t>(Примечание 9)</t>
    </r>
  </si>
  <si>
    <t>30 июня 2025г.</t>
  </si>
  <si>
    <t>30 июня 2025г. (неаудировано</t>
  </si>
  <si>
    <t>ПРОМЕЖУТОЧНЫЙ СОКРАЩЕННЫЙ ОТЧЕТ О ПРИБЫЛЯХ ИЛИ УБЫТКАХ И ПРОЧЕМ СОВОКУПНОМ ДОХОДЕ ЗА ШЕСТЬ МЕСЯЦЕВ ЗАКОНЧИВШИХСЯ 30 ИЮНЯ 2025г.</t>
  </si>
  <si>
    <t>за шесть месяцев, закончившихся 30 июня 2025 года (неаудировано)</t>
  </si>
  <si>
    <t>за шесть месяцев, закончившихся 30 июня 2024 года (аудировано)</t>
  </si>
  <si>
    <t>ПРОМЕЖУТОЧНЫЙ СОКРАЩЕННЫЙ ОТЧЕТ ОБ ИЗМЕНЕНИЯХ В КАПИТАЛЕ ЗА ШЕСТЬ МЕСЯЦЕВ, ЗАКОНЧИВШИХСЯ 30 ИЮНЯ 2025г.</t>
  </si>
  <si>
    <t>Остаток на 30 июня 2025 года</t>
  </si>
  <si>
    <t>ПРОМЕЖУТОЧНЫЙ СОКРАЩЕННЫЙ ОТЧЕТ О ДВИЖЕНИИ ДЕНЕЖНЫХ СРЕДСТВ ЗА ШЕСТЬ МЕСЯЦА, ЗАКОНЧИВШИХСЯ 30 ИЮНЯ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</si>
</sst>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_(* #,##0_);_(* \(#,##0\);_(* &quot;-&quot;_);_(@_)"/>
    <numFmt numFmtId="166" formatCode="_-* #,##0_-;\-* #,##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43" fontId="0" fillId="0" borderId="0" xfId="1" applyFont="1"/>
    <xf numFmtId="0" fontId="1" fillId="0" borderId="0" xfId="0" applyFont="1" applyAlignment="1">
      <alignment horizontal="right" wrapText="1"/>
    </xf>
    <xf numFmtId="43" fontId="0" fillId="2" borderId="0" xfId="1" applyFont="1" applyFill="1"/>
    <xf numFmtId="0" fontId="3" fillId="2" borderId="0" xfId="0" applyFont="1" applyFill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164" fontId="7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5" fontId="7" fillId="0" borderId="0" xfId="0" applyNumberFormat="1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3" fillId="0" borderId="0" xfId="0" applyNumberFormat="1" applyFont="1"/>
    <xf numFmtId="3" fontId="9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164" fontId="7" fillId="0" borderId="0" xfId="0" applyNumberFormat="1" applyFont="1"/>
    <xf numFmtId="0" fontId="5" fillId="2" borderId="0" xfId="0" applyFont="1" applyFill="1" applyAlignment="1">
      <alignment horizontal="left" vertical="center"/>
    </xf>
    <xf numFmtId="0" fontId="3" fillId="2" borderId="0" xfId="0" applyFont="1" applyFill="1"/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0" borderId="1" xfId="0" applyBorder="1" applyAlignment="1">
      <alignment vertical="center"/>
    </xf>
    <xf numFmtId="0" fontId="12" fillId="2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 wrapText="1"/>
    </xf>
    <xf numFmtId="166" fontId="13" fillId="2" borderId="0" xfId="1" applyNumberFormat="1" applyFont="1" applyFill="1" applyAlignment="1">
      <alignment horizontal="right" vertical="center" wrapText="1"/>
    </xf>
    <xf numFmtId="166" fontId="13" fillId="0" borderId="0" xfId="1" applyNumberFormat="1" applyFont="1" applyAlignment="1">
      <alignment horizontal="right" vertical="center" wrapText="1"/>
    </xf>
    <xf numFmtId="0" fontId="13" fillId="0" borderId="0" xfId="0" applyFont="1" applyAlignment="1">
      <alignment vertical="center"/>
    </xf>
    <xf numFmtId="165" fontId="13" fillId="2" borderId="0" xfId="0" applyNumberFormat="1" applyFont="1" applyFill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5" fontId="12" fillId="2" borderId="4" xfId="0" applyNumberFormat="1" applyFont="1" applyFill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164" fontId="0" fillId="0" borderId="0" xfId="0" applyNumberFormat="1"/>
    <xf numFmtId="166" fontId="13" fillId="2" borderId="0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6" fontId="12" fillId="2" borderId="0" xfId="1" applyNumberFormat="1" applyFont="1" applyFill="1" applyAlignment="1">
      <alignment vertical="center"/>
    </xf>
    <xf numFmtId="166" fontId="12" fillId="0" borderId="0" xfId="1" applyNumberFormat="1" applyFont="1" applyAlignment="1">
      <alignment vertical="center"/>
    </xf>
    <xf numFmtId="166" fontId="13" fillId="0" borderId="3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6" fontId="12" fillId="2" borderId="4" xfId="1" applyNumberFormat="1" applyFont="1" applyFill="1" applyBorder="1" applyAlignment="1">
      <alignment horizontal="right" vertical="center" wrapText="1"/>
    </xf>
    <xf numFmtId="166" fontId="12" fillId="2" borderId="0" xfId="1" applyNumberFormat="1" applyFont="1" applyFill="1" applyAlignment="1">
      <alignment horizontal="right" vertical="center" wrapText="1"/>
    </xf>
    <xf numFmtId="166" fontId="12" fillId="0" borderId="0" xfId="1" applyNumberFormat="1" applyFont="1" applyAlignment="1">
      <alignment horizontal="right" vertical="center" wrapText="1"/>
    </xf>
    <xf numFmtId="165" fontId="12" fillId="2" borderId="0" xfId="0" applyNumberFormat="1" applyFont="1" applyFill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166" fontId="12" fillId="2" borderId="5" xfId="1" applyNumberFormat="1" applyFont="1" applyFill="1" applyBorder="1" applyAlignment="1">
      <alignment horizontal="right" vertical="center" wrapText="1"/>
    </xf>
    <xf numFmtId="166" fontId="12" fillId="0" borderId="5" xfId="1" applyNumberFormat="1" applyFont="1" applyBorder="1" applyAlignment="1">
      <alignment horizontal="right" vertical="center" wrapText="1"/>
    </xf>
    <xf numFmtId="166" fontId="12" fillId="2" borderId="0" xfId="1" applyNumberFormat="1" applyFont="1" applyFill="1" applyBorder="1" applyAlignment="1">
      <alignment horizontal="right" vertical="center" wrapText="1"/>
    </xf>
    <xf numFmtId="0" fontId="12" fillId="0" borderId="6" xfId="0" applyFont="1" applyBorder="1" applyAlignment="1">
      <alignment vertical="center" wrapText="1"/>
    </xf>
    <xf numFmtId="166" fontId="12" fillId="2" borderId="7" xfId="1" applyNumberFormat="1" applyFont="1" applyFill="1" applyBorder="1" applyAlignment="1">
      <alignment horizontal="right" vertical="center" wrapText="1"/>
    </xf>
    <xf numFmtId="166" fontId="12" fillId="0" borderId="7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165" fontId="3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166" fontId="16" fillId="2" borderId="0" xfId="3" applyNumberFormat="1" applyFont="1" applyFill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41" fontId="16" fillId="2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 3" xfId="2" xr:uid="{04C3FB4B-C4E7-4E97-88F5-023EA087F729}"/>
    <cellStyle name="Финансовый" xfId="1" builtinId="3"/>
    <cellStyle name="Финансовый 2" xfId="3" xr:uid="{07C5FB70-8BDA-4F62-98B2-A86FDFB088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39"/>
  <sheetViews>
    <sheetView showGridLines="0" tabSelected="1" zoomScale="110" zoomScaleNormal="110" workbookViewId="0">
      <selection activeCell="A16" sqref="A16"/>
    </sheetView>
  </sheetViews>
  <sheetFormatPr defaultRowHeight="15.75" x14ac:dyDescent="0.25"/>
  <cols>
    <col min="1" max="1" width="42.42578125" style="9" customWidth="1"/>
    <col min="2" max="2" width="10.7109375" style="9" customWidth="1"/>
    <col min="3" max="3" width="18.5703125" style="9" customWidth="1"/>
    <col min="4" max="4" width="17.5703125" style="9" customWidth="1"/>
    <col min="5" max="5" width="14.85546875" style="9" customWidth="1"/>
    <col min="6" max="16384" width="9.140625" style="9"/>
  </cols>
  <sheetData>
    <row r="1" spans="1:6" x14ac:dyDescent="0.25">
      <c r="A1" s="8" t="s">
        <v>7</v>
      </c>
    </row>
    <row r="2" spans="1:6" ht="27.75" customHeight="1" x14ac:dyDescent="0.25">
      <c r="A2" s="113" t="s">
        <v>9</v>
      </c>
      <c r="B2" s="113"/>
      <c r="C2" s="113"/>
      <c r="D2" s="113"/>
      <c r="E2" s="113"/>
      <c r="F2" s="40"/>
    </row>
    <row r="3" spans="1:6" x14ac:dyDescent="0.25">
      <c r="A3" s="40" t="s">
        <v>88</v>
      </c>
    </row>
    <row r="4" spans="1:6" x14ac:dyDescent="0.25">
      <c r="A4" s="40"/>
      <c r="D4" s="41" t="s">
        <v>73</v>
      </c>
    </row>
    <row r="5" spans="1:6" ht="48" thickBot="1" x14ac:dyDescent="0.3">
      <c r="A5" s="42" t="s">
        <v>39</v>
      </c>
      <c r="B5" s="43" t="s">
        <v>40</v>
      </c>
      <c r="C5" s="13" t="s">
        <v>89</v>
      </c>
      <c r="D5" s="13" t="s">
        <v>84</v>
      </c>
    </row>
    <row r="6" spans="1:6" x14ac:dyDescent="0.25">
      <c r="A6" s="17" t="s">
        <v>41</v>
      </c>
      <c r="B6" s="36"/>
      <c r="C6" s="36"/>
      <c r="D6" s="44"/>
    </row>
    <row r="7" spans="1:6" x14ac:dyDescent="0.25">
      <c r="A7" s="36" t="s">
        <v>0</v>
      </c>
      <c r="B7" s="45">
        <v>4</v>
      </c>
      <c r="C7" s="107">
        <v>365064</v>
      </c>
      <c r="D7" s="107">
        <v>484124</v>
      </c>
    </row>
    <row r="8" spans="1:6" x14ac:dyDescent="0.25">
      <c r="A8" s="47" t="s">
        <v>1</v>
      </c>
      <c r="B8" s="45">
        <v>5</v>
      </c>
      <c r="C8" s="107">
        <v>2555799</v>
      </c>
      <c r="D8" s="107">
        <v>1311988</v>
      </c>
    </row>
    <row r="9" spans="1:6" x14ac:dyDescent="0.25">
      <c r="A9" s="47" t="s">
        <v>42</v>
      </c>
      <c r="B9" s="45">
        <v>6</v>
      </c>
      <c r="C9" s="107">
        <v>1935977</v>
      </c>
      <c r="D9" s="107">
        <v>1701976</v>
      </c>
    </row>
    <row r="10" spans="1:6" x14ac:dyDescent="0.25">
      <c r="A10" s="47" t="s">
        <v>43</v>
      </c>
      <c r="B10" s="45"/>
      <c r="C10" s="107">
        <v>659027</v>
      </c>
      <c r="D10" s="107">
        <v>196686</v>
      </c>
    </row>
    <row r="11" spans="1:6" x14ac:dyDescent="0.25">
      <c r="A11" s="47" t="s">
        <v>44</v>
      </c>
      <c r="B11" s="45"/>
      <c r="C11" s="107">
        <v>480</v>
      </c>
      <c r="D11" s="107">
        <v>3200</v>
      </c>
    </row>
    <row r="12" spans="1:6" ht="31.5" x14ac:dyDescent="0.25">
      <c r="A12" s="47" t="s">
        <v>45</v>
      </c>
      <c r="B12" s="45"/>
      <c r="C12" s="107">
        <v>26204</v>
      </c>
      <c r="D12" s="107">
        <v>16437</v>
      </c>
    </row>
    <row r="13" spans="1:6" x14ac:dyDescent="0.25">
      <c r="A13" s="47" t="s">
        <v>75</v>
      </c>
      <c r="B13" s="45"/>
      <c r="C13" s="107">
        <v>282535</v>
      </c>
      <c r="D13" s="107">
        <v>206624</v>
      </c>
    </row>
    <row r="14" spans="1:6" ht="16.5" thickBot="1" x14ac:dyDescent="0.3">
      <c r="A14" s="48" t="s">
        <v>5</v>
      </c>
      <c r="B14" s="49">
        <v>7</v>
      </c>
      <c r="C14" s="108">
        <v>129294</v>
      </c>
      <c r="D14" s="108">
        <v>2055</v>
      </c>
    </row>
    <row r="15" spans="1:6" ht="16.5" thickBot="1" x14ac:dyDescent="0.3">
      <c r="A15" s="42" t="s">
        <v>46</v>
      </c>
      <c r="B15" s="51"/>
      <c r="C15" s="29">
        <f>SUM(C7:C14)</f>
        <v>5954380</v>
      </c>
      <c r="D15" s="29">
        <f>SUM(D7:D14)</f>
        <v>3923090</v>
      </c>
    </row>
    <row r="16" spans="1:6" x14ac:dyDescent="0.25">
      <c r="A16" s="31"/>
      <c r="B16" s="31"/>
      <c r="C16" s="36"/>
      <c r="D16" s="36"/>
    </row>
    <row r="17" spans="1:4" x14ac:dyDescent="0.25">
      <c r="A17" s="52" t="s">
        <v>47</v>
      </c>
      <c r="B17" s="31"/>
      <c r="C17" s="36"/>
      <c r="D17" s="36"/>
    </row>
    <row r="18" spans="1:4" x14ac:dyDescent="0.25">
      <c r="A18" s="47" t="s">
        <v>8</v>
      </c>
      <c r="B18" s="45">
        <v>9</v>
      </c>
      <c r="C18" s="107">
        <v>4533365</v>
      </c>
      <c r="D18" s="107">
        <v>3166847</v>
      </c>
    </row>
    <row r="19" spans="1:4" ht="31.5" x14ac:dyDescent="0.25">
      <c r="A19" s="47" t="s">
        <v>48</v>
      </c>
      <c r="B19" s="31"/>
      <c r="C19" s="107">
        <v>0</v>
      </c>
      <c r="D19" s="46">
        <v>39763</v>
      </c>
    </row>
    <row r="20" spans="1:4" x14ac:dyDescent="0.25">
      <c r="A20" s="47" t="s">
        <v>11</v>
      </c>
      <c r="B20" s="45"/>
      <c r="C20" s="109">
        <v>192</v>
      </c>
      <c r="D20" s="53">
        <v>192</v>
      </c>
    </row>
    <row r="21" spans="1:4" x14ac:dyDescent="0.25">
      <c r="A21" s="47" t="s">
        <v>49</v>
      </c>
      <c r="B21" s="45"/>
      <c r="C21" s="107">
        <v>2713</v>
      </c>
      <c r="D21" s="46">
        <v>7623</v>
      </c>
    </row>
    <row r="22" spans="1:4" ht="31.5" x14ac:dyDescent="0.25">
      <c r="A22" s="47" t="s">
        <v>50</v>
      </c>
      <c r="B22" s="45">
        <v>8</v>
      </c>
      <c r="C22" s="107">
        <v>6693</v>
      </c>
      <c r="D22" s="46">
        <v>29905</v>
      </c>
    </row>
    <row r="23" spans="1:4" ht="16.5" thickBot="1" x14ac:dyDescent="0.3">
      <c r="A23" s="48" t="s">
        <v>6</v>
      </c>
      <c r="B23" s="49"/>
      <c r="C23" s="50">
        <v>73744</v>
      </c>
      <c r="D23" s="50">
        <v>27580</v>
      </c>
    </row>
    <row r="24" spans="1:4" ht="16.5" thickBot="1" x14ac:dyDescent="0.3">
      <c r="A24" s="42" t="s">
        <v>2</v>
      </c>
      <c r="B24" s="51"/>
      <c r="C24" s="29">
        <f>SUM(C18:C23)</f>
        <v>4616707</v>
      </c>
      <c r="D24" s="29">
        <f>SUM(D18:D23)</f>
        <v>3271910</v>
      </c>
    </row>
    <row r="25" spans="1:4" x14ac:dyDescent="0.25">
      <c r="A25" s="31"/>
      <c r="B25" s="31"/>
      <c r="C25" s="44"/>
      <c r="D25" s="44"/>
    </row>
    <row r="26" spans="1:4" x14ac:dyDescent="0.25">
      <c r="A26" s="52" t="s">
        <v>51</v>
      </c>
      <c r="B26" s="31"/>
      <c r="C26" s="54"/>
      <c r="D26" s="54"/>
    </row>
    <row r="27" spans="1:4" x14ac:dyDescent="0.25">
      <c r="A27" s="47" t="s">
        <v>3</v>
      </c>
      <c r="B27" s="45">
        <v>10</v>
      </c>
      <c r="C27" s="46">
        <v>200000</v>
      </c>
      <c r="D27" s="46">
        <v>200000</v>
      </c>
    </row>
    <row r="28" spans="1:4" x14ac:dyDescent="0.25">
      <c r="A28" s="47" t="s">
        <v>52</v>
      </c>
      <c r="B28" s="31"/>
      <c r="C28" s="46">
        <v>54750</v>
      </c>
      <c r="D28" s="46">
        <v>54750</v>
      </c>
    </row>
    <row r="29" spans="1:4" ht="16.5" thickBot="1" x14ac:dyDescent="0.3">
      <c r="A29" s="48" t="s">
        <v>13</v>
      </c>
      <c r="B29" s="55"/>
      <c r="C29" s="50">
        <v>1082923</v>
      </c>
      <c r="D29" s="50">
        <v>396430</v>
      </c>
    </row>
    <row r="30" spans="1:4" ht="16.5" thickBot="1" x14ac:dyDescent="0.3">
      <c r="A30" s="42" t="s">
        <v>53</v>
      </c>
      <c r="B30" s="55"/>
      <c r="C30" s="29">
        <f>SUM(C27:C29)</f>
        <v>1337673</v>
      </c>
      <c r="D30" s="29">
        <f>SUM(D27:D29)</f>
        <v>651180</v>
      </c>
    </row>
    <row r="31" spans="1:4" ht="32.25" thickBot="1" x14ac:dyDescent="0.3">
      <c r="A31" s="42" t="s">
        <v>54</v>
      </c>
      <c r="B31" s="55"/>
      <c r="C31" s="29">
        <f>C30+C24</f>
        <v>5954380</v>
      </c>
      <c r="D31" s="29">
        <f>D24+D30</f>
        <v>3923090</v>
      </c>
    </row>
    <row r="34" spans="1:1" x14ac:dyDescent="0.25">
      <c r="A34" s="9" t="s">
        <v>77</v>
      </c>
    </row>
    <row r="35" spans="1:1" x14ac:dyDescent="0.25">
      <c r="A35" s="9" t="s">
        <v>79</v>
      </c>
    </row>
    <row r="36" spans="1:1" x14ac:dyDescent="0.25">
      <c r="A36" s="35"/>
    </row>
    <row r="37" spans="1:1" x14ac:dyDescent="0.25">
      <c r="A37" s="36"/>
    </row>
    <row r="38" spans="1:1" x14ac:dyDescent="0.25">
      <c r="A38" s="9" t="s">
        <v>78</v>
      </c>
    </row>
    <row r="39" spans="1:1" x14ac:dyDescent="0.25">
      <c r="A39" s="9" t="s">
        <v>80</v>
      </c>
    </row>
  </sheetData>
  <mergeCells count="1">
    <mergeCell ref="A2:E2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24"/>
  <sheetViews>
    <sheetView showGridLines="0" zoomScaleNormal="100" workbookViewId="0">
      <selection activeCell="D21" sqref="D21"/>
    </sheetView>
  </sheetViews>
  <sheetFormatPr defaultRowHeight="15.75" x14ac:dyDescent="0.25"/>
  <cols>
    <col min="1" max="1" width="47" style="9" customWidth="1"/>
    <col min="2" max="2" width="15.85546875" style="9" customWidth="1"/>
    <col min="3" max="3" width="20" style="9" customWidth="1"/>
    <col min="4" max="4" width="16.28515625" style="9" customWidth="1"/>
    <col min="5" max="5" width="17" style="9" customWidth="1"/>
    <col min="6" max="16384" width="9.140625" style="9"/>
  </cols>
  <sheetData>
    <row r="1" spans="1:6" x14ac:dyDescent="0.25">
      <c r="A1" s="8" t="s">
        <v>7</v>
      </c>
    </row>
    <row r="2" spans="1:6" ht="31.5" customHeight="1" x14ac:dyDescent="0.25">
      <c r="A2" s="114" t="s">
        <v>90</v>
      </c>
      <c r="B2" s="114"/>
      <c r="C2" s="114"/>
      <c r="D2" s="114"/>
      <c r="E2" s="114"/>
    </row>
    <row r="3" spans="1:6" x14ac:dyDescent="0.25">
      <c r="A3" s="40"/>
      <c r="D3" s="41" t="s">
        <v>73</v>
      </c>
    </row>
    <row r="4" spans="1:6" ht="17.25" customHeight="1" x14ac:dyDescent="0.25">
      <c r="A4" s="115"/>
      <c r="B4" s="117" t="s">
        <v>55</v>
      </c>
      <c r="C4" s="117" t="s">
        <v>91</v>
      </c>
      <c r="D4" s="119" t="s">
        <v>92</v>
      </c>
    </row>
    <row r="5" spans="1:6" ht="61.5" customHeight="1" thickBot="1" x14ac:dyDescent="0.3">
      <c r="A5" s="116"/>
      <c r="B5" s="118"/>
      <c r="C5" s="118"/>
      <c r="D5" s="120"/>
    </row>
    <row r="6" spans="1:6" x14ac:dyDescent="0.25">
      <c r="A6" s="47" t="s">
        <v>56</v>
      </c>
      <c r="B6" s="45">
        <v>11</v>
      </c>
      <c r="C6" s="46">
        <v>1347258</v>
      </c>
      <c r="D6" s="46">
        <v>222749</v>
      </c>
    </row>
    <row r="7" spans="1:6" ht="16.5" thickBot="1" x14ac:dyDescent="0.3">
      <c r="A7" s="48" t="s">
        <v>10</v>
      </c>
      <c r="B7" s="49">
        <v>12</v>
      </c>
      <c r="C7" s="50">
        <v>-288116</v>
      </c>
      <c r="D7" s="50">
        <v>-125768</v>
      </c>
    </row>
    <row r="8" spans="1:6" ht="16.5" thickBot="1" x14ac:dyDescent="0.3">
      <c r="A8" s="42" t="s">
        <v>57</v>
      </c>
      <c r="B8" s="49"/>
      <c r="C8" s="57">
        <f>SUM(C6:C7)</f>
        <v>1059142</v>
      </c>
      <c r="D8" s="57">
        <f>SUM(D6:D7)</f>
        <v>96981</v>
      </c>
    </row>
    <row r="9" spans="1:6" x14ac:dyDescent="0.25">
      <c r="A9" s="47" t="s">
        <v>58</v>
      </c>
      <c r="B9" s="45">
        <v>13</v>
      </c>
      <c r="C9" s="46">
        <v>-674886</v>
      </c>
      <c r="D9" s="46">
        <v>-500357</v>
      </c>
    </row>
    <row r="10" spans="1:6" ht="16.5" thickBot="1" x14ac:dyDescent="0.3">
      <c r="A10" s="48" t="s">
        <v>59</v>
      </c>
      <c r="B10" s="49">
        <v>14</v>
      </c>
      <c r="C10" s="50">
        <v>302237</v>
      </c>
      <c r="D10" s="50">
        <v>693781</v>
      </c>
    </row>
    <row r="11" spans="1:6" ht="16.5" thickBot="1" x14ac:dyDescent="0.3">
      <c r="A11" s="42" t="s">
        <v>60</v>
      </c>
      <c r="B11" s="51"/>
      <c r="C11" s="57">
        <f>C8+C9+C10</f>
        <v>686493</v>
      </c>
      <c r="D11" s="57">
        <f>D8+D9+D10</f>
        <v>290405</v>
      </c>
    </row>
    <row r="12" spans="1:6" ht="32.25" thickBot="1" x14ac:dyDescent="0.3">
      <c r="A12" s="48" t="s">
        <v>61</v>
      </c>
      <c r="B12" s="49"/>
      <c r="C12" s="50">
        <v>0</v>
      </c>
      <c r="D12" s="50" t="s">
        <v>16</v>
      </c>
    </row>
    <row r="13" spans="1:6" ht="16.5" thickBot="1" x14ac:dyDescent="0.3">
      <c r="A13" s="42" t="s">
        <v>62</v>
      </c>
      <c r="B13" s="51"/>
      <c r="C13" s="57">
        <f>C11</f>
        <v>686493</v>
      </c>
      <c r="D13" s="57">
        <f>D11</f>
        <v>290405</v>
      </c>
    </row>
    <row r="14" spans="1:6" ht="16.5" thickBot="1" x14ac:dyDescent="0.3">
      <c r="A14" s="48" t="s">
        <v>63</v>
      </c>
      <c r="B14" s="51"/>
      <c r="C14" s="58" t="s">
        <v>16</v>
      </c>
      <c r="D14" s="58" t="s">
        <v>16</v>
      </c>
    </row>
    <row r="15" spans="1:6" ht="16.5" thickBot="1" x14ac:dyDescent="0.3">
      <c r="A15" s="42" t="s">
        <v>64</v>
      </c>
      <c r="B15" s="51"/>
      <c r="C15" s="57">
        <f>C13</f>
        <v>686493</v>
      </c>
      <c r="D15" s="57">
        <f>D13</f>
        <v>290405</v>
      </c>
    </row>
    <row r="16" spans="1:6" x14ac:dyDescent="0.25">
      <c r="F16" s="59"/>
    </row>
    <row r="19" spans="1:1" x14ac:dyDescent="0.25">
      <c r="A19" s="9" t="s">
        <v>77</v>
      </c>
    </row>
    <row r="20" spans="1:1" x14ac:dyDescent="0.25">
      <c r="A20" s="9" t="s">
        <v>79</v>
      </c>
    </row>
    <row r="21" spans="1:1" x14ac:dyDescent="0.25">
      <c r="A21" s="35"/>
    </row>
    <row r="22" spans="1:1" x14ac:dyDescent="0.25">
      <c r="A22" s="36"/>
    </row>
    <row r="23" spans="1:1" x14ac:dyDescent="0.25">
      <c r="A23" s="9" t="s">
        <v>78</v>
      </c>
    </row>
    <row r="24" spans="1:1" x14ac:dyDescent="0.25">
      <c r="A24" s="9" t="s">
        <v>80</v>
      </c>
    </row>
  </sheetData>
  <mergeCells count="5">
    <mergeCell ref="A2:E2"/>
    <mergeCell ref="A4:A5"/>
    <mergeCell ref="B4:B5"/>
    <mergeCell ref="C4:C5"/>
    <mergeCell ref="D4:D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210E-C765-4709-9A92-BB0FBFF3B8A1}">
  <sheetPr>
    <pageSetUpPr fitToPage="1"/>
  </sheetPr>
  <dimension ref="A1:S32"/>
  <sheetViews>
    <sheetView topLeftCell="A12" workbookViewId="0">
      <selection sqref="A1:I33"/>
    </sheetView>
  </sheetViews>
  <sheetFormatPr defaultColWidth="14.85546875" defaultRowHeight="22.5" customHeight="1" x14ac:dyDescent="0.25"/>
  <cols>
    <col min="1" max="1" width="54.85546875" style="9" bestFit="1" customWidth="1"/>
    <col min="2" max="2" width="17.28515625" style="9" customWidth="1"/>
    <col min="3" max="3" width="18.7109375" style="9" customWidth="1"/>
    <col min="4" max="4" width="19.85546875" style="9" customWidth="1"/>
    <col min="5" max="5" width="18.42578125" style="9" customWidth="1"/>
    <col min="6" max="18" width="14.85546875" style="9"/>
    <col min="19" max="19" width="1.85546875" style="9" bestFit="1" customWidth="1"/>
    <col min="20" max="16384" width="14.85546875" style="9"/>
  </cols>
  <sheetData>
    <row r="1" spans="1:19" ht="22.5" customHeight="1" x14ac:dyDescent="0.25">
      <c r="A1" s="8" t="s">
        <v>7</v>
      </c>
      <c r="S1" s="9" t="s">
        <v>12</v>
      </c>
    </row>
    <row r="2" spans="1:19" ht="22.5" customHeight="1" x14ac:dyDescent="0.25">
      <c r="A2" s="114" t="s">
        <v>93</v>
      </c>
      <c r="B2" s="114"/>
      <c r="C2" s="114"/>
      <c r="D2" s="114"/>
      <c r="E2" s="114"/>
      <c r="F2" s="114"/>
      <c r="G2" s="114"/>
      <c r="H2" s="114"/>
      <c r="I2" s="114"/>
    </row>
    <row r="3" spans="1:19" ht="22.5" customHeight="1" x14ac:dyDescent="0.25">
      <c r="A3" s="114"/>
      <c r="B3" s="114"/>
      <c r="C3" s="114"/>
      <c r="D3" s="114"/>
      <c r="E3" s="114"/>
      <c r="F3" s="114"/>
      <c r="G3" s="114"/>
      <c r="H3" s="114"/>
      <c r="I3" s="114"/>
    </row>
    <row r="4" spans="1:19" ht="22.5" customHeight="1" x14ac:dyDescent="0.25">
      <c r="A4" s="10"/>
      <c r="B4" s="11"/>
      <c r="C4" s="12"/>
      <c r="D4" s="13"/>
      <c r="E4" s="14" t="s">
        <v>73</v>
      </c>
      <c r="F4" s="13"/>
      <c r="G4" s="12"/>
      <c r="H4" s="13"/>
    </row>
    <row r="5" spans="1:19" ht="31.5" customHeight="1" thickBot="1" x14ac:dyDescent="0.3">
      <c r="A5" s="15"/>
      <c r="B5" s="16" t="s">
        <v>3</v>
      </c>
      <c r="C5" s="16" t="s">
        <v>52</v>
      </c>
      <c r="D5" s="16" t="s">
        <v>13</v>
      </c>
      <c r="E5" s="16" t="s">
        <v>4</v>
      </c>
    </row>
    <row r="6" spans="1:19" ht="22.5" customHeight="1" x14ac:dyDescent="0.25">
      <c r="A6" s="17" t="s">
        <v>65</v>
      </c>
      <c r="B6" s="18">
        <v>70000</v>
      </c>
      <c r="C6" s="18">
        <v>54750</v>
      </c>
      <c r="D6" s="18">
        <v>24830</v>
      </c>
      <c r="E6" s="18">
        <v>149580</v>
      </c>
    </row>
    <row r="7" spans="1:19" ht="22.5" customHeight="1" x14ac:dyDescent="0.25">
      <c r="A7" s="19" t="s">
        <v>66</v>
      </c>
      <c r="B7" s="20" t="s">
        <v>16</v>
      </c>
      <c r="C7" s="20" t="s">
        <v>16</v>
      </c>
      <c r="D7" s="21">
        <v>460078</v>
      </c>
      <c r="E7" s="21">
        <v>460078</v>
      </c>
    </row>
    <row r="8" spans="1:19" ht="22.5" customHeight="1" thickBot="1" x14ac:dyDescent="0.3">
      <c r="A8" s="19" t="s">
        <v>67</v>
      </c>
      <c r="B8" s="22" t="s">
        <v>16</v>
      </c>
      <c r="C8" s="22" t="s">
        <v>16</v>
      </c>
      <c r="D8" s="22" t="s">
        <v>16</v>
      </c>
      <c r="E8" s="22" t="s">
        <v>16</v>
      </c>
    </row>
    <row r="9" spans="1:19" ht="22.5" customHeight="1" x14ac:dyDescent="0.25">
      <c r="A9" s="23" t="s">
        <v>68</v>
      </c>
      <c r="B9" s="24" t="s">
        <v>16</v>
      </c>
      <c r="C9" s="24" t="s">
        <v>16</v>
      </c>
      <c r="D9" s="25">
        <v>460078</v>
      </c>
      <c r="E9" s="25">
        <v>460078</v>
      </c>
    </row>
    <row r="10" spans="1:19" ht="22.5" customHeight="1" x14ac:dyDescent="0.25">
      <c r="A10" s="19" t="s">
        <v>14</v>
      </c>
      <c r="B10" s="21">
        <v>30000</v>
      </c>
      <c r="C10" s="22" t="s">
        <v>16</v>
      </c>
      <c r="D10" s="22" t="s">
        <v>16</v>
      </c>
      <c r="E10" s="21">
        <v>30000</v>
      </c>
    </row>
    <row r="11" spans="1:19" ht="22.5" customHeight="1" thickBot="1" x14ac:dyDescent="0.3">
      <c r="A11" s="15" t="s">
        <v>81</v>
      </c>
      <c r="B11" s="26"/>
      <c r="C11" s="26"/>
      <c r="D11" s="27">
        <v>-41882</v>
      </c>
      <c r="E11" s="27">
        <v>-41882</v>
      </c>
    </row>
    <row r="12" spans="1:19" ht="22.5" customHeight="1" thickBot="1" x14ac:dyDescent="0.3">
      <c r="A12" s="28" t="s">
        <v>69</v>
      </c>
      <c r="B12" s="29">
        <v>100000</v>
      </c>
      <c r="C12" s="29">
        <v>54750</v>
      </c>
      <c r="D12" s="29">
        <v>443026</v>
      </c>
      <c r="E12" s="29">
        <v>597776</v>
      </c>
    </row>
    <row r="13" spans="1:19" ht="22.5" customHeight="1" x14ac:dyDescent="0.25">
      <c r="A13" s="19" t="s">
        <v>82</v>
      </c>
      <c r="B13" s="20" t="s">
        <v>16</v>
      </c>
      <c r="C13" s="22" t="s">
        <v>16</v>
      </c>
      <c r="D13" s="21">
        <v>-138785</v>
      </c>
      <c r="E13" s="21">
        <v>-138785</v>
      </c>
    </row>
    <row r="14" spans="1:19" ht="22.5" customHeight="1" x14ac:dyDescent="0.25">
      <c r="A14" s="17" t="s">
        <v>70</v>
      </c>
      <c r="B14" s="18">
        <v>100000</v>
      </c>
      <c r="C14" s="18">
        <v>54750</v>
      </c>
      <c r="D14" s="18">
        <v>304241</v>
      </c>
      <c r="E14" s="18">
        <v>458991</v>
      </c>
      <c r="H14" s="30"/>
    </row>
    <row r="15" spans="1:19" ht="22.5" customHeight="1" x14ac:dyDescent="0.25">
      <c r="A15" s="19" t="s">
        <v>66</v>
      </c>
      <c r="B15" s="22" t="s">
        <v>16</v>
      </c>
      <c r="C15" s="22" t="s">
        <v>16</v>
      </c>
      <c r="D15" s="21">
        <v>-16969</v>
      </c>
      <c r="E15" s="21">
        <v>-16969</v>
      </c>
    </row>
    <row r="16" spans="1:19" ht="22.5" customHeight="1" thickBot="1" x14ac:dyDescent="0.3">
      <c r="A16" s="15" t="s">
        <v>67</v>
      </c>
      <c r="B16" s="26" t="s">
        <v>16</v>
      </c>
      <c r="C16" s="26" t="s">
        <v>16</v>
      </c>
      <c r="D16" s="26" t="s">
        <v>16</v>
      </c>
      <c r="E16" s="26" t="s">
        <v>16</v>
      </c>
    </row>
    <row r="17" spans="1:15" ht="22.5" customHeight="1" x14ac:dyDescent="0.25">
      <c r="A17" s="17" t="s">
        <v>68</v>
      </c>
      <c r="B17" s="20" t="s">
        <v>16</v>
      </c>
      <c r="C17" s="20" t="s">
        <v>16</v>
      </c>
      <c r="D17" s="18">
        <v>-16969</v>
      </c>
      <c r="E17" s="18">
        <v>-16969</v>
      </c>
    </row>
    <row r="18" spans="1:15" ht="22.5" customHeight="1" thickBot="1" x14ac:dyDescent="0.3">
      <c r="A18" s="15" t="s">
        <v>83</v>
      </c>
      <c r="B18" s="27">
        <v>100000</v>
      </c>
      <c r="C18" s="26" t="s">
        <v>16</v>
      </c>
      <c r="D18" s="26" t="s">
        <v>16</v>
      </c>
      <c r="E18" s="27">
        <v>100000</v>
      </c>
    </row>
    <row r="19" spans="1:15" ht="22.5" customHeight="1" thickBot="1" x14ac:dyDescent="0.3">
      <c r="A19" s="28" t="s">
        <v>71</v>
      </c>
      <c r="B19" s="18">
        <v>200000</v>
      </c>
      <c r="C19" s="18">
        <v>54750</v>
      </c>
      <c r="D19" s="18">
        <v>287272</v>
      </c>
      <c r="E19" s="18">
        <v>542022</v>
      </c>
    </row>
    <row r="20" spans="1:15" ht="22.5" customHeight="1" thickBot="1" x14ac:dyDescent="0.3">
      <c r="A20" s="31" t="s">
        <v>15</v>
      </c>
      <c r="B20" s="32"/>
      <c r="C20" s="32"/>
      <c r="D20" s="32">
        <v>109158</v>
      </c>
      <c r="E20" s="32">
        <v>109158</v>
      </c>
    </row>
    <row r="21" spans="1:15" ht="22.5" customHeight="1" thickBot="1" x14ac:dyDescent="0.3">
      <c r="A21" s="33" t="s">
        <v>74</v>
      </c>
      <c r="B21" s="18">
        <v>200000</v>
      </c>
      <c r="C21" s="18">
        <v>54750</v>
      </c>
      <c r="D21" s="18">
        <v>396430</v>
      </c>
      <c r="E21" s="18">
        <v>651180</v>
      </c>
    </row>
    <row r="22" spans="1:15" ht="22.5" customHeight="1" thickBot="1" x14ac:dyDescent="0.3">
      <c r="A22" s="31" t="s">
        <v>15</v>
      </c>
      <c r="B22" s="32"/>
      <c r="C22" s="32"/>
      <c r="D22" s="32">
        <v>686492</v>
      </c>
      <c r="E22" s="32">
        <v>686492</v>
      </c>
    </row>
    <row r="23" spans="1:15" ht="22.5" customHeight="1" thickBot="1" x14ac:dyDescent="0.3">
      <c r="A23" s="34" t="s">
        <v>94</v>
      </c>
      <c r="B23" s="29">
        <f>B21</f>
        <v>200000</v>
      </c>
      <c r="C23" s="29">
        <f>C21</f>
        <v>54750</v>
      </c>
      <c r="D23" s="29">
        <f>SUM(D21:D22)</f>
        <v>1082922</v>
      </c>
      <c r="E23" s="29">
        <f>SUM(E21:E22)</f>
        <v>1337672</v>
      </c>
    </row>
    <row r="27" spans="1:15" ht="22.5" customHeight="1" x14ac:dyDescent="0.25">
      <c r="A27" s="9" t="s">
        <v>77</v>
      </c>
    </row>
    <row r="28" spans="1:15" ht="22.5" customHeight="1" x14ac:dyDescent="0.25">
      <c r="A28" s="9" t="s">
        <v>79</v>
      </c>
    </row>
    <row r="29" spans="1:15" ht="22.5" customHeight="1" x14ac:dyDescent="0.25">
      <c r="A29" s="35"/>
    </row>
    <row r="30" spans="1:15" ht="22.5" customHeight="1" x14ac:dyDescent="0.25">
      <c r="A30" s="36"/>
      <c r="I30" s="30"/>
      <c r="J30" s="30"/>
      <c r="K30" s="30"/>
      <c r="L30" s="30"/>
      <c r="M30" s="30"/>
      <c r="N30" s="30"/>
      <c r="O30" s="30"/>
    </row>
    <row r="31" spans="1:15" ht="22.5" customHeight="1" x14ac:dyDescent="0.25">
      <c r="A31" s="9" t="s">
        <v>78</v>
      </c>
    </row>
    <row r="32" spans="1:15" ht="22.5" customHeight="1" x14ac:dyDescent="0.25">
      <c r="A32" s="9" t="s">
        <v>80</v>
      </c>
    </row>
  </sheetData>
  <mergeCells count="1">
    <mergeCell ref="A2:I3"/>
  </mergeCells>
  <pageMargins left="0.7" right="0.7" top="0.75" bottom="0.75" header="0.3" footer="0.3"/>
  <pageSetup paperSize="9" scale="2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20DC-2528-4442-ACB7-A4E7D46030FB}">
  <sheetPr>
    <pageSetUpPr fitToPage="1"/>
  </sheetPr>
  <dimension ref="A1:H48"/>
  <sheetViews>
    <sheetView topLeftCell="A37" workbookViewId="0">
      <selection activeCell="G55" sqref="G55"/>
    </sheetView>
  </sheetViews>
  <sheetFormatPr defaultColWidth="8.85546875" defaultRowHeight="18" customHeight="1" x14ac:dyDescent="0.25"/>
  <cols>
    <col min="1" max="1" width="57" style="37" customWidth="1"/>
    <col min="2" max="2" width="26.7109375" style="105" bestFit="1" customWidth="1"/>
    <col min="3" max="3" width="26.140625" style="105" bestFit="1" customWidth="1"/>
    <col min="4" max="4" width="18.28515625" style="106" customWidth="1"/>
    <col min="5" max="5" width="0.140625" style="102" customWidth="1"/>
    <col min="6" max="8" width="16.5703125" style="102" customWidth="1"/>
    <col min="9" max="14" width="16.5703125" style="6" customWidth="1"/>
    <col min="15" max="16384" width="8.85546875" style="6"/>
  </cols>
  <sheetData>
    <row r="1" spans="1:8" ht="18" customHeight="1" x14ac:dyDescent="0.25">
      <c r="A1" s="5" t="s">
        <v>7</v>
      </c>
      <c r="B1" s="60"/>
      <c r="C1" s="60"/>
      <c r="D1" s="61"/>
      <c r="E1" s="6"/>
      <c r="F1" s="6"/>
      <c r="G1" s="6"/>
      <c r="H1" s="6"/>
    </row>
    <row r="2" spans="1:8" ht="18" customHeight="1" x14ac:dyDescent="0.25">
      <c r="A2" s="121" t="s">
        <v>95</v>
      </c>
      <c r="B2" s="121"/>
      <c r="C2" s="121"/>
      <c r="D2" s="121"/>
      <c r="E2" s="62"/>
      <c r="F2" s="6"/>
      <c r="G2" s="6"/>
      <c r="H2" s="6"/>
    </row>
    <row r="3" spans="1:8" ht="18" customHeight="1" x14ac:dyDescent="0.25">
      <c r="A3" s="121"/>
      <c r="B3" s="121"/>
      <c r="C3" s="121"/>
      <c r="D3" s="121"/>
      <c r="E3" s="62"/>
      <c r="F3" s="6"/>
      <c r="G3" s="6"/>
      <c r="H3" s="6"/>
    </row>
    <row r="4" spans="1:8" ht="18" customHeight="1" x14ac:dyDescent="0.25">
      <c r="A4" s="7"/>
      <c r="B4" s="63"/>
      <c r="C4" s="63"/>
      <c r="D4" s="63"/>
      <c r="E4" s="62"/>
      <c r="F4" s="6"/>
      <c r="G4" s="6"/>
      <c r="H4" s="6"/>
    </row>
    <row r="5" spans="1:8" ht="21" customHeight="1" x14ac:dyDescent="0.25">
      <c r="B5" s="64"/>
      <c r="C5" s="2" t="s">
        <v>73</v>
      </c>
      <c r="D5"/>
      <c r="E5"/>
      <c r="F5" s="6"/>
      <c r="G5" s="6"/>
      <c r="H5" s="6"/>
    </row>
    <row r="6" spans="1:8" ht="55.5" customHeight="1" thickBot="1" x14ac:dyDescent="0.3">
      <c r="A6" s="65"/>
      <c r="B6" s="66" t="s">
        <v>91</v>
      </c>
      <c r="C6" s="67" t="s">
        <v>92</v>
      </c>
      <c r="D6"/>
      <c r="E6"/>
      <c r="F6" s="6"/>
      <c r="G6" s="6"/>
      <c r="H6" s="6"/>
    </row>
    <row r="7" spans="1:8" ht="18" customHeight="1" x14ac:dyDescent="0.25">
      <c r="A7" s="68" t="s">
        <v>21</v>
      </c>
      <c r="B7" s="69"/>
      <c r="C7" s="70"/>
      <c r="D7"/>
      <c r="E7"/>
      <c r="F7" s="6"/>
      <c r="G7" s="6"/>
      <c r="H7" s="6"/>
    </row>
    <row r="8" spans="1:8" ht="18" customHeight="1" x14ac:dyDescent="0.25">
      <c r="A8" s="71" t="s">
        <v>22</v>
      </c>
      <c r="B8" s="72">
        <v>294336</v>
      </c>
      <c r="C8" s="110">
        <v>208682</v>
      </c>
      <c r="D8"/>
      <c r="E8"/>
      <c r="F8" s="6"/>
      <c r="G8" s="6"/>
      <c r="H8" s="6"/>
    </row>
    <row r="9" spans="1:8" ht="18" customHeight="1" x14ac:dyDescent="0.25">
      <c r="A9" s="111" t="s">
        <v>22</v>
      </c>
      <c r="B9" s="110">
        <v>0</v>
      </c>
      <c r="C9" s="110">
        <v>493</v>
      </c>
      <c r="D9"/>
      <c r="E9"/>
      <c r="F9" s="6"/>
      <c r="G9" s="6"/>
      <c r="H9" s="6"/>
    </row>
    <row r="10" spans="1:8" ht="18" customHeight="1" x14ac:dyDescent="0.25">
      <c r="A10" s="71" t="s">
        <v>23</v>
      </c>
      <c r="B10" s="72">
        <v>18680</v>
      </c>
      <c r="C10" s="110">
        <v>26942</v>
      </c>
      <c r="D10"/>
      <c r="E10"/>
      <c r="F10" s="6"/>
      <c r="G10" s="6"/>
      <c r="H10" s="6"/>
    </row>
    <row r="11" spans="1:8" ht="18" customHeight="1" x14ac:dyDescent="0.25">
      <c r="A11" s="71" t="s">
        <v>17</v>
      </c>
      <c r="B11" s="72">
        <v>23090</v>
      </c>
      <c r="C11" s="110">
        <v>4206</v>
      </c>
      <c r="D11"/>
      <c r="E11"/>
      <c r="F11" s="6"/>
      <c r="G11" s="6"/>
      <c r="H11" s="6"/>
    </row>
    <row r="12" spans="1:8" ht="18" customHeight="1" x14ac:dyDescent="0.25">
      <c r="A12" s="74" t="s">
        <v>18</v>
      </c>
      <c r="B12" s="75">
        <v>-1286465</v>
      </c>
      <c r="C12" s="76">
        <v>-144620</v>
      </c>
      <c r="D12"/>
      <c r="E12"/>
      <c r="F12" s="6"/>
      <c r="G12" s="6"/>
      <c r="H12" s="6"/>
    </row>
    <row r="13" spans="1:8" ht="15" x14ac:dyDescent="0.25">
      <c r="A13" s="71" t="s">
        <v>24</v>
      </c>
      <c r="B13" s="75">
        <v>-1139228</v>
      </c>
      <c r="C13" s="76">
        <v>-11352</v>
      </c>
      <c r="D13"/>
      <c r="E13"/>
      <c r="F13" s="6"/>
      <c r="G13" s="6"/>
      <c r="H13" s="6"/>
    </row>
    <row r="14" spans="1:8" ht="30" x14ac:dyDescent="0.25">
      <c r="A14" s="71" t="s">
        <v>25</v>
      </c>
      <c r="B14" s="72">
        <v>900728</v>
      </c>
      <c r="C14" s="76">
        <v>-298</v>
      </c>
      <c r="D14"/>
      <c r="E14"/>
      <c r="F14" s="6"/>
      <c r="G14" s="6"/>
      <c r="H14" s="6"/>
    </row>
    <row r="15" spans="1:8" ht="15" x14ac:dyDescent="0.25">
      <c r="A15" s="71" t="s">
        <v>26</v>
      </c>
      <c r="B15" s="75">
        <v>-69654</v>
      </c>
      <c r="C15" s="76">
        <v>-61087</v>
      </c>
      <c r="D15"/>
      <c r="E15"/>
      <c r="F15" s="6"/>
      <c r="G15" s="6"/>
      <c r="H15" s="6"/>
    </row>
    <row r="16" spans="1:8" ht="30.75" thickBot="1" x14ac:dyDescent="0.3">
      <c r="A16" s="77" t="s">
        <v>27</v>
      </c>
      <c r="B16" s="75">
        <v>-25404</v>
      </c>
      <c r="C16" s="76">
        <v>-28137</v>
      </c>
      <c r="D16"/>
      <c r="E16"/>
      <c r="F16" s="6"/>
      <c r="G16" s="6"/>
      <c r="H16" s="6"/>
    </row>
    <row r="17" spans="1:8" ht="29.25" thickBot="1" x14ac:dyDescent="0.3">
      <c r="A17" s="78" t="s">
        <v>28</v>
      </c>
      <c r="B17" s="79">
        <f>SUM(B8:B16)</f>
        <v>-1283917</v>
      </c>
      <c r="C17" s="80">
        <f>SUM(C8:C16)</f>
        <v>-5171</v>
      </c>
      <c r="D17"/>
      <c r="E17"/>
      <c r="F17" s="6"/>
      <c r="G17" s="6"/>
      <c r="H17" s="6"/>
    </row>
    <row r="18" spans="1:8" ht="18" customHeight="1" x14ac:dyDescent="0.25">
      <c r="A18" s="81" t="s">
        <v>19</v>
      </c>
      <c r="B18" s="72"/>
      <c r="C18" s="73"/>
      <c r="D18"/>
      <c r="E18"/>
      <c r="F18" s="6"/>
      <c r="G18" s="6"/>
      <c r="H18" s="6"/>
    </row>
    <row r="19" spans="1:8" ht="18" customHeight="1" x14ac:dyDescent="0.25">
      <c r="A19" s="71" t="s">
        <v>1</v>
      </c>
      <c r="B19" s="75">
        <v>-3188891</v>
      </c>
      <c r="C19" s="75">
        <v>-930695</v>
      </c>
      <c r="D19"/>
      <c r="E19"/>
      <c r="F19" s="6"/>
      <c r="G19" s="6"/>
      <c r="H19" s="6"/>
    </row>
    <row r="20" spans="1:8" ht="18" customHeight="1" x14ac:dyDescent="0.25">
      <c r="A20" s="71" t="s">
        <v>5</v>
      </c>
      <c r="B20" s="75">
        <v>2241443</v>
      </c>
      <c r="C20" s="112">
        <v>366268</v>
      </c>
      <c r="D20" s="82"/>
      <c r="E20"/>
      <c r="F20" s="56"/>
      <c r="G20" s="6"/>
      <c r="H20" s="6"/>
    </row>
    <row r="21" spans="1:8" ht="25.9" customHeight="1" x14ac:dyDescent="0.25">
      <c r="A21" s="81" t="s">
        <v>20</v>
      </c>
      <c r="B21" s="72"/>
      <c r="C21" s="73"/>
      <c r="D21"/>
      <c r="E21"/>
      <c r="F21" s="6"/>
      <c r="G21" s="6"/>
      <c r="H21" s="6"/>
    </row>
    <row r="22" spans="1:8" ht="25.9" customHeight="1" thickBot="1" x14ac:dyDescent="0.3">
      <c r="A22" s="77" t="s">
        <v>6</v>
      </c>
      <c r="B22" s="83">
        <v>0</v>
      </c>
      <c r="C22" s="84">
        <v>0</v>
      </c>
      <c r="D22"/>
      <c r="E22"/>
      <c r="F22" s="6"/>
      <c r="G22" s="6"/>
      <c r="H22" s="6"/>
    </row>
    <row r="23" spans="1:8" ht="29.25" thickBot="1" x14ac:dyDescent="0.3">
      <c r="A23" s="78" t="s">
        <v>29</v>
      </c>
      <c r="B23" s="79">
        <f>SUM(B17:B22)</f>
        <v>-2231365</v>
      </c>
      <c r="C23" s="80">
        <f>SUM(C17:C22)</f>
        <v>-569598</v>
      </c>
      <c r="D23"/>
      <c r="E23"/>
      <c r="F23" s="6"/>
      <c r="G23" s="6"/>
      <c r="H23" s="6"/>
    </row>
    <row r="24" spans="1:8" ht="15.75" thickBot="1" x14ac:dyDescent="0.3">
      <c r="A24" s="77" t="s">
        <v>30</v>
      </c>
      <c r="B24" s="75">
        <v>-42717</v>
      </c>
      <c r="C24" s="76">
        <v>-35575</v>
      </c>
      <c r="D24"/>
      <c r="E24"/>
      <c r="F24" s="6"/>
      <c r="G24" s="6"/>
      <c r="H24" s="6"/>
    </row>
    <row r="25" spans="1:8" ht="29.25" thickBot="1" x14ac:dyDescent="0.3">
      <c r="A25" s="78" t="s">
        <v>31</v>
      </c>
      <c r="B25" s="79">
        <f>SUM(B23:B24)</f>
        <v>-2274082</v>
      </c>
      <c r="C25" s="80">
        <f>SUM(C23:C24)</f>
        <v>-605173</v>
      </c>
      <c r="D25"/>
      <c r="E25"/>
      <c r="F25" s="6"/>
      <c r="G25" s="6"/>
      <c r="H25" s="6"/>
    </row>
    <row r="26" spans="1:8" ht="25.9" customHeight="1" x14ac:dyDescent="0.25">
      <c r="A26"/>
      <c r="B26" s="3"/>
      <c r="C26" s="1"/>
      <c r="D26"/>
      <c r="E26"/>
      <c r="F26" s="6"/>
      <c r="G26" s="6"/>
      <c r="H26" s="6"/>
    </row>
    <row r="27" spans="1:8" ht="18" customHeight="1" x14ac:dyDescent="0.25">
      <c r="A27" s="85" t="s">
        <v>32</v>
      </c>
      <c r="B27" s="86"/>
      <c r="C27" s="87"/>
      <c r="D27"/>
      <c r="E27"/>
      <c r="F27" s="6"/>
      <c r="G27" s="6"/>
      <c r="H27" s="6"/>
    </row>
    <row r="28" spans="1:8" ht="15.75" thickBot="1" x14ac:dyDescent="0.3">
      <c r="A28" s="39" t="s">
        <v>76</v>
      </c>
      <c r="B28" s="75">
        <v>-510000</v>
      </c>
      <c r="C28" s="88">
        <v>0</v>
      </c>
      <c r="D28"/>
      <c r="E28"/>
      <c r="F28" s="6"/>
      <c r="G28" s="6"/>
      <c r="H28" s="6"/>
    </row>
    <row r="29" spans="1:8" ht="29.25" thickBot="1" x14ac:dyDescent="0.3">
      <c r="A29" s="78" t="s">
        <v>33</v>
      </c>
      <c r="B29" s="79">
        <f>B28</f>
        <v>-510000</v>
      </c>
      <c r="C29" s="79">
        <f>C28</f>
        <v>0</v>
      </c>
      <c r="D29"/>
      <c r="E29"/>
      <c r="F29" s="6"/>
      <c r="G29" s="6"/>
      <c r="H29" s="6"/>
    </row>
    <row r="30" spans="1:8" ht="18" customHeight="1" x14ac:dyDescent="0.25">
      <c r="A30" s="89"/>
      <c r="B30" s="86"/>
      <c r="C30" s="6"/>
      <c r="D30"/>
      <c r="E30"/>
      <c r="F30" s="74"/>
      <c r="G30" s="6"/>
      <c r="H30" s="6"/>
    </row>
    <row r="31" spans="1:8" ht="18" customHeight="1" x14ac:dyDescent="0.25">
      <c r="A31" s="85" t="s">
        <v>34</v>
      </c>
      <c r="B31" s="72"/>
      <c r="C31" s="73"/>
      <c r="D31"/>
      <c r="E31"/>
      <c r="F31" s="6"/>
      <c r="G31" s="6"/>
      <c r="H31" s="6"/>
    </row>
    <row r="32" spans="1:8" ht="18" customHeight="1" x14ac:dyDescent="0.25">
      <c r="A32" s="39" t="s">
        <v>85</v>
      </c>
      <c r="B32" s="72">
        <v>3814837</v>
      </c>
      <c r="C32" s="110">
        <v>1491203</v>
      </c>
      <c r="D32"/>
      <c r="E32"/>
      <c r="F32" s="6"/>
      <c r="G32" s="6"/>
      <c r="H32" s="6"/>
    </row>
    <row r="33" spans="1:8" ht="27.75" customHeight="1" x14ac:dyDescent="0.25">
      <c r="A33" s="39" t="s">
        <v>86</v>
      </c>
      <c r="B33" s="75">
        <v>-1141809</v>
      </c>
      <c r="C33" s="75">
        <v>-1280908</v>
      </c>
      <c r="D33"/>
      <c r="E33"/>
      <c r="F33" s="6"/>
      <c r="G33" s="6"/>
      <c r="H33" s="6"/>
    </row>
    <row r="34" spans="1:8" ht="15.75" thickBot="1" x14ac:dyDescent="0.3">
      <c r="A34" s="38" t="s">
        <v>87</v>
      </c>
      <c r="B34" s="75">
        <v>-2598</v>
      </c>
      <c r="C34" s="75">
        <v>-4627</v>
      </c>
      <c r="D34"/>
      <c r="E34"/>
      <c r="F34" s="6"/>
      <c r="G34" s="6"/>
      <c r="H34" s="6"/>
    </row>
    <row r="35" spans="1:8" ht="29.25" thickBot="1" x14ac:dyDescent="0.3">
      <c r="A35" s="78" t="s">
        <v>35</v>
      </c>
      <c r="B35" s="90">
        <f>SUM(B32:B34)</f>
        <v>2670430</v>
      </c>
      <c r="C35" s="90">
        <f>SUM(C32:C34)</f>
        <v>205668</v>
      </c>
      <c r="D35"/>
      <c r="E35"/>
      <c r="F35" s="6"/>
      <c r="G35" s="6"/>
      <c r="H35" s="6"/>
    </row>
    <row r="36" spans="1:8" ht="18" customHeight="1" x14ac:dyDescent="0.25">
      <c r="A36" s="85"/>
      <c r="B36" s="91"/>
      <c r="C36" s="92"/>
      <c r="D36"/>
      <c r="E36"/>
      <c r="F36" s="6"/>
      <c r="G36" s="6"/>
      <c r="H36" s="6"/>
    </row>
    <row r="37" spans="1:8" ht="18" customHeight="1" x14ac:dyDescent="0.25">
      <c r="A37" s="85" t="s">
        <v>36</v>
      </c>
      <c r="B37" s="93">
        <f>B35+B25+B29</f>
        <v>-113652</v>
      </c>
      <c r="C37" s="94">
        <f>C35+C25</f>
        <v>-399505</v>
      </c>
      <c r="D37"/>
      <c r="E37"/>
      <c r="F37" s="6"/>
      <c r="G37" s="6"/>
      <c r="H37" s="6"/>
    </row>
    <row r="38" spans="1:8" ht="18" customHeight="1" thickBot="1" x14ac:dyDescent="0.3">
      <c r="A38" s="78" t="s">
        <v>37</v>
      </c>
      <c r="B38" s="95">
        <v>484124</v>
      </c>
      <c r="C38" s="96">
        <v>514364</v>
      </c>
      <c r="D38"/>
      <c r="E38"/>
      <c r="F38" s="6"/>
      <c r="G38" s="6"/>
      <c r="H38" s="6"/>
    </row>
    <row r="39" spans="1:8" ht="18" customHeight="1" thickBot="1" x14ac:dyDescent="0.3">
      <c r="A39" s="71" t="s">
        <v>72</v>
      </c>
      <c r="B39" s="97">
        <v>5408</v>
      </c>
      <c r="C39" s="97">
        <v>5408</v>
      </c>
      <c r="D39"/>
      <c r="E39"/>
      <c r="F39" s="6"/>
      <c r="G39" s="6"/>
      <c r="H39" s="6"/>
    </row>
    <row r="40" spans="1:8" ht="18" customHeight="1" thickBot="1" x14ac:dyDescent="0.3">
      <c r="A40" s="98" t="s">
        <v>38</v>
      </c>
      <c r="B40" s="99">
        <f>B37+B38-B39</f>
        <v>365064</v>
      </c>
      <c r="C40" s="100">
        <f>C37+C38-C39</f>
        <v>109451</v>
      </c>
      <c r="D40"/>
      <c r="E40"/>
      <c r="F40" s="6"/>
      <c r="G40" s="6"/>
      <c r="H40" s="6"/>
    </row>
    <row r="41" spans="1:8" ht="18" customHeight="1" x14ac:dyDescent="0.25">
      <c r="A41" s="101"/>
      <c r="B41" s="64"/>
      <c r="C41"/>
      <c r="D41"/>
      <c r="E41"/>
      <c r="F41" s="6"/>
      <c r="G41" s="6"/>
      <c r="H41" s="6"/>
    </row>
    <row r="42" spans="1:8" ht="18" customHeight="1" x14ac:dyDescent="0.25">
      <c r="A42" s="102"/>
      <c r="B42" s="4"/>
      <c r="C42"/>
      <c r="D42"/>
      <c r="E42"/>
      <c r="F42" s="6"/>
      <c r="G42" s="6"/>
      <c r="H42" s="6"/>
    </row>
    <row r="43" spans="1:8" ht="18" customHeight="1" x14ac:dyDescent="0.25">
      <c r="A43" t="s">
        <v>77</v>
      </c>
      <c r="B43"/>
      <c r="C43"/>
      <c r="D43" s="103"/>
      <c r="E43"/>
      <c r="F43" s="6"/>
      <c r="G43" s="104"/>
      <c r="H43" s="6"/>
    </row>
    <row r="44" spans="1:8" ht="18" customHeight="1" x14ac:dyDescent="0.25">
      <c r="A44" t="s">
        <v>79</v>
      </c>
      <c r="B44"/>
      <c r="C44" s="102"/>
      <c r="D44" s="102"/>
      <c r="E44" s="6"/>
      <c r="F44" s="6"/>
      <c r="G44" s="6"/>
      <c r="H44" s="6"/>
    </row>
    <row r="45" spans="1:8" ht="18" customHeight="1" x14ac:dyDescent="0.25">
      <c r="A45" s="102"/>
      <c r="B45"/>
      <c r="C45" s="102"/>
      <c r="D45" s="102"/>
      <c r="E45" s="6"/>
      <c r="F45" s="6"/>
      <c r="G45" s="6"/>
      <c r="H45" s="6"/>
    </row>
    <row r="46" spans="1:8" ht="18" customHeight="1" x14ac:dyDescent="0.25">
      <c r="B46"/>
    </row>
    <row r="47" spans="1:8" ht="18" customHeight="1" x14ac:dyDescent="0.25">
      <c r="A47" t="s">
        <v>78</v>
      </c>
      <c r="B47"/>
    </row>
    <row r="48" spans="1:8" ht="18" customHeight="1" x14ac:dyDescent="0.25">
      <c r="A48" t="s">
        <v>80</v>
      </c>
      <c r="B48"/>
    </row>
  </sheetData>
  <mergeCells count="1">
    <mergeCell ref="A2:D3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ОПУ</vt:lpstr>
      <vt:lpstr>Капитал</vt:lpstr>
      <vt:lpstr>ОДДС</vt:lpstr>
      <vt:lpstr>ОПУ!_Hlk35446127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 Arkhipova</dc:creator>
  <cp:lastModifiedBy>Мадина Абдрахова</cp:lastModifiedBy>
  <cp:lastPrinted>2025-07-29T06:16:14Z</cp:lastPrinted>
  <dcterms:created xsi:type="dcterms:W3CDTF">2020-11-17T11:18:59Z</dcterms:created>
  <dcterms:modified xsi:type="dcterms:W3CDTF">2025-07-29T09:23:33Z</dcterms:modified>
</cp:coreProperties>
</file>