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115"/>
  </bookViews>
  <sheets>
    <sheet name="ОПиУ" sheetId="2" r:id="rId1"/>
    <sheet name="ОИК" sheetId="3" r:id="rId2"/>
    <sheet name="ДДС" sheetId="4" r:id="rId3"/>
    <sheet name="Баланс 1 полугодие" sheetId="5" r:id="rId4"/>
  </sheets>
  <definedNames>
    <definedName name="_Hlk157676277" localSheetId="3">'Баланс 1 полугодие'!$A$1</definedName>
    <definedName name="_Hlk157676278" localSheetId="3">'Баланс 1 полугодие'!$A$1</definedName>
    <definedName name="_Hlk157676791" localSheetId="0">ОПиУ!$A$1</definedName>
    <definedName name="_Hlk157676792" localSheetId="0">ОПиУ!$A$1</definedName>
  </definedName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C16" i="2" s="1"/>
  <c r="D29" i="2"/>
  <c r="D9" i="2"/>
  <c r="D16" i="2" s="1"/>
  <c r="D21" i="2" s="1"/>
  <c r="D24" i="2" s="1"/>
  <c r="D31" i="2" s="1"/>
  <c r="D53" i="5" l="1"/>
  <c r="D52" i="5"/>
  <c r="D51" i="5"/>
  <c r="C51" i="5"/>
  <c r="C52" i="5" s="1"/>
  <c r="C53" i="5" s="1"/>
  <c r="C54" i="5" s="1"/>
  <c r="D42" i="5"/>
  <c r="C42" i="5"/>
  <c r="D33" i="5"/>
  <c r="C33" i="5"/>
  <c r="D26" i="5"/>
  <c r="C26" i="5"/>
  <c r="D16" i="5"/>
  <c r="C16" i="5"/>
  <c r="C27" i="5" s="1"/>
  <c r="D27" i="5" l="1"/>
  <c r="D54" i="5" s="1"/>
  <c r="D46" i="4"/>
  <c r="D40" i="4"/>
  <c r="C40" i="4"/>
  <c r="D21" i="4"/>
  <c r="D29" i="4" s="1"/>
  <c r="D32" i="4" s="1"/>
  <c r="C21" i="4"/>
  <c r="C29" i="4" s="1"/>
  <c r="B13" i="3"/>
  <c r="B12" i="3"/>
  <c r="D16" i="3"/>
  <c r="D15" i="3"/>
  <c r="D11" i="3"/>
  <c r="D8" i="3"/>
  <c r="C29" i="2"/>
  <c r="C21" i="2"/>
  <c r="C24" i="2" s="1"/>
  <c r="D17" i="3" l="1"/>
  <c r="C31" i="2"/>
  <c r="D49" i="4"/>
  <c r="D52" i="4" s="1"/>
</calcChain>
</file>

<file path=xl/sharedStrings.xml><?xml version="1.0" encoding="utf-8"?>
<sst xmlns="http://schemas.openxmlformats.org/spreadsheetml/2006/main" count="173" uniqueCount="137">
  <si>
    <t>В тысячах тенге</t>
  </si>
  <si>
    <r>
      <t>Прим</t>
    </r>
    <r>
      <rPr>
        <sz val="9"/>
        <color theme="1"/>
        <rFont val="Arial"/>
        <family val="2"/>
        <charset val="204"/>
      </rPr>
      <t>.</t>
    </r>
  </si>
  <si>
    <t>2024 года</t>
  </si>
  <si>
    <t>АКТИВЫ</t>
  </si>
  <si>
    <t>Долгосрочные активы</t>
  </si>
  <si>
    <t>Основные средства</t>
  </si>
  <si>
    <t>Горнорудные активы</t>
  </si>
  <si>
    <t>Нематериальные активы</t>
  </si>
  <si>
    <t>Активы в форме права пользования</t>
  </si>
  <si>
    <t>Денежные средства, ограниченные в использовании</t>
  </si>
  <si>
    <t>−</t>
  </si>
  <si>
    <t>Прочие нефинансовые долгосрочные активы</t>
  </si>
  <si>
    <t xml:space="preserve">Итого долгосрочные активы </t>
  </si>
  <si>
    <t>Краткосрочные активы</t>
  </si>
  <si>
    <t>Запасы</t>
  </si>
  <si>
    <t>Займы выданные</t>
  </si>
  <si>
    <t>Торговая и прочая дебиторская задолженность</t>
  </si>
  <si>
    <t>Предоплата по корпоративному подоходному налогу</t>
  </si>
  <si>
    <t>Прочие краткосрочные нефинансовые активы</t>
  </si>
  <si>
    <t>Авансы выданные</t>
  </si>
  <si>
    <t>Денежные средства и их эквиваленты</t>
  </si>
  <si>
    <t>Итого краткосрочные активы</t>
  </si>
  <si>
    <t>ИТОГО АКТИВЫ</t>
  </si>
  <si>
    <t>КАПИТАЛ И ОБЯЗАТЕЛЬСТВА</t>
  </si>
  <si>
    <t>Капитал</t>
  </si>
  <si>
    <t>Акционерный капитал</t>
  </si>
  <si>
    <t>Нераспределенная прибыль</t>
  </si>
  <si>
    <t>Итого капитал</t>
  </si>
  <si>
    <t>Долгосрочные обязательства</t>
  </si>
  <si>
    <t>Кредиты и займы</t>
  </si>
  <si>
    <t>Долгосрочная прочая кредиторская задолженность</t>
  </si>
  <si>
    <t>Обязательство по аренде</t>
  </si>
  <si>
    <t>Обязательство по ликвидации и восстановлению</t>
  </si>
  <si>
    <t>Обязательство по выплатам работникам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</si>
  <si>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</si>
  <si>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</si>
  <si>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</si>
  <si>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</si>
  <si>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Обязательства по договорам с покупателями</t>
  </si>
  <si>
    <t>Итого краткосрочные обязательства</t>
  </si>
  <si>
    <t>Итого обязательства</t>
  </si>
  <si>
    <t>ИТОГО КАПИТАЛ И ОБЯЗАТЕЛЬСТВА</t>
  </si>
  <si>
    <t>Прим.</t>
  </si>
  <si>
    <t>2024 год</t>
  </si>
  <si>
    <t xml:space="preserve">Выручка по договорам с покупателями </t>
  </si>
  <si>
    <t>Себестоимость реализации</t>
  </si>
  <si>
    <t>Валовая прибыль</t>
  </si>
  <si>
    <t xml:space="preserve"> </t>
  </si>
  <si>
    <t>Расходы по реализации</t>
  </si>
  <si>
    <t>Административные расходы</t>
  </si>
  <si>
    <t>(Начисление) / восстановление резерва под ожидаемые кредитные убытки</t>
  </si>
  <si>
    <t xml:space="preserve">Прочие операционные доходы </t>
  </si>
  <si>
    <t>Прочие операционные расходы</t>
  </si>
  <si>
    <t>Прибыль от операционной деятельности</t>
  </si>
  <si>
    <t>Финансовые доходы</t>
  </si>
  <si>
    <t>Финансовые расходы</t>
  </si>
  <si>
    <t xml:space="preserve"> Доход от курсовой разницы, нетто</t>
  </si>
  <si>
    <t>Прибыль до налогообложения</t>
  </si>
  <si>
    <t>Расходы по корпоративному подоходному налогу</t>
  </si>
  <si>
    <t>Прибыль за год</t>
  </si>
  <si>
    <t>Прочий совокупный доход</t>
  </si>
  <si>
    <t>Суммы прочего совокупного дохода, которые не будут расклассифицированы в состав прибыли или убытка в последующих периодах (за вычетом налогов):</t>
  </si>
  <si>
    <t>Актуарный доход / (убыток) от переоценки по пенсионным программам с установленными выплатами</t>
  </si>
  <si>
    <t>Прочий совокупный доход / (убыток) за год, за вычетом налогов</t>
  </si>
  <si>
    <t>Итого совокупный доход за год, за вычетом налогов</t>
  </si>
  <si>
    <t>Прибыль на акцию</t>
  </si>
  <si>
    <t>Базовая и разводненная (в тенге)</t>
  </si>
  <si>
    <t>Акционерный</t>
  </si>
  <si>
    <t>капитал</t>
  </si>
  <si>
    <t>Нераспределенная</t>
  </si>
  <si>
    <t>прибыль</t>
  </si>
  <si>
    <t>Итого</t>
  </si>
  <si>
    <t>Прочий совокупный убыток</t>
  </si>
  <si>
    <t>Итого совокупный доход</t>
  </si>
  <si>
    <t>ОПЕРАЦИОННАЯ ДЕЯТЕЛЬНОСТЬ:</t>
  </si>
  <si>
    <t>Корректировки на:</t>
  </si>
  <si>
    <t xml:space="preserve">Износ и амортизация основных средств, горнорудных активов, нематериальных активов </t>
  </si>
  <si>
    <t xml:space="preserve">Изменения в резерве по ожидаемым кредитным убыткам финансовым активам </t>
  </si>
  <si>
    <t xml:space="preserve">Изменение обязательств по вознаграждениям работников </t>
  </si>
  <si>
    <t xml:space="preserve">Изменение в резервах по неиспользованным отпускам </t>
  </si>
  <si>
    <t>Изменения в резерве по обесценению нефинансовых активов</t>
  </si>
  <si>
    <t>Изменение в резервах по обесценению запасов</t>
  </si>
  <si>
    <t xml:space="preserve">Доход от выбытия основных средств </t>
  </si>
  <si>
    <t>Доход от списания торговой кредиторской задолженности</t>
  </si>
  <si>
    <t>Курсовая разница, нетто</t>
  </si>
  <si>
    <t>Операционный доход до изменений в оборотном капитале</t>
  </si>
  <si>
    <t>Изменения в оборотном капитале:</t>
  </si>
  <si>
    <t>Изменение в запасах</t>
  </si>
  <si>
    <t xml:space="preserve">Изменение в торговой и прочей дебиторской задолженности </t>
  </si>
  <si>
    <t xml:space="preserve">Изменение в прочих краткосрочных нефинансовых активах </t>
  </si>
  <si>
    <t>Изменение в торговой и прочей кредиторской задолженности</t>
  </si>
  <si>
    <t>Изменение в нефинансовых обязательствах</t>
  </si>
  <si>
    <t>Вознаграждение уплаченное</t>
  </si>
  <si>
    <t>Корпоративный подоходный налог уплаченный</t>
  </si>
  <si>
    <t>Чистые денежные средства, полученные от операционной деятельности</t>
  </si>
  <si>
    <t>ИНВЕСТИЦИОННАЯ ДЕЯТЕЛЬНОСТЬ:</t>
  </si>
  <si>
    <t>Поступления по займам выданным связанным сторонам</t>
  </si>
  <si>
    <t>Поступления от продажи основных средств</t>
  </si>
  <si>
    <t xml:space="preserve">Приобретение основных средств </t>
  </si>
  <si>
    <t>Предоставление займов связанным сторонам</t>
  </si>
  <si>
    <t>Изъятие с / (вклад) в ликвидационной фонд</t>
  </si>
  <si>
    <t>Чистые денежные средства, полученные использованные в инвестиционной деятельности</t>
  </si>
  <si>
    <t>ФИНАНСОВАЯ ДЕЯТЕЛЬНОСТЬ:</t>
  </si>
  <si>
    <t>Поступления по кредитам и займам</t>
  </si>
  <si>
    <t>Погашение кредитов и займов</t>
  </si>
  <si>
    <t>Оплата обязательств по аренде</t>
  </si>
  <si>
    <t>Чистые денежные средства, (использованные в) / полученные от финансовой деятельности</t>
  </si>
  <si>
    <t>Влияние изменений в обменных курсах на денежные средства</t>
  </si>
  <si>
    <t>Чистое изменение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</si>
  <si>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</si>
  <si>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</si>
  <si>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АО «Майкубен-Вест»</t>
  </si>
  <si>
    <t>ФИНАНСОВАЯ ОТЧЕТНОСТЬ</t>
  </si>
  <si>
    <t>ОТЧЕТ О ФИНАНСОВОМ ПОЛОЖЕНИИ</t>
  </si>
  <si>
    <t>Генеральный директор</t>
  </si>
  <si>
    <t>Ахметбаев Н.Ш.</t>
  </si>
  <si>
    <t>ОТЧЕТ О СОВОКУПНОМ ДОХОДЕ</t>
  </si>
  <si>
    <t>ОТЧЕТ ОБ ИЗМЕНЕНИЯХ В КАПИТАЛЕ</t>
  </si>
  <si>
    <t>ОТЧЕТ О ДВИЖЕНИИ ДЕНЕЖНЫХ СРЕДСТВ</t>
  </si>
  <si>
    <t>2025 года</t>
  </si>
  <si>
    <t>-</t>
  </si>
  <si>
    <t>Главный бухгалтер</t>
  </si>
  <si>
    <t>Жусупаева Д.Р.</t>
  </si>
  <si>
    <t>30 июня</t>
  </si>
  <si>
    <t>по состоянию на 30 июня  2025 года</t>
  </si>
  <si>
    <t xml:space="preserve">31 декабря </t>
  </si>
  <si>
    <t>Прочие краткосрочные  обязательства</t>
  </si>
  <si>
    <t>по состоянию на 30 июня 2025 года</t>
  </si>
  <si>
    <t>За 6 месяцев, закончившихся 30 июня 2025 года</t>
  </si>
  <si>
    <t>6 мес. 2025 г.</t>
  </si>
  <si>
    <t>6 мес.2024 г.</t>
  </si>
  <si>
    <t>за 6 месяцев закончившихся 30 июня 2025 года</t>
  </si>
  <si>
    <t>2025 год</t>
  </si>
  <si>
    <t>На 30 июня 2025 года</t>
  </si>
  <si>
    <r>
      <t>Прибыль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за период</t>
    </r>
  </si>
  <si>
    <t>На 1 января 2024 года</t>
  </si>
  <si>
    <t>На 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</si>
</sst>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2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vertical="center" wrapText="1"/>
    </xf>
    <xf numFmtId="165" fontId="3" fillId="0" borderId="0" xfId="1" applyNumberFormat="1" applyFont="1" applyAlignment="1">
      <alignment vertical="center" wrapText="1"/>
    </xf>
    <xf numFmtId="165" fontId="4" fillId="0" borderId="0" xfId="1" applyNumberFormat="1" applyFont="1" applyAlignment="1">
      <alignment horizontal="justify" vertical="center" wrapText="1"/>
    </xf>
    <xf numFmtId="165" fontId="3" fillId="0" borderId="1" xfId="1" applyNumberFormat="1" applyFont="1" applyBorder="1" applyAlignment="1">
      <alignment vertical="center" wrapText="1"/>
    </xf>
    <xf numFmtId="165" fontId="4" fillId="0" borderId="0" xfId="1" applyNumberFormat="1" applyFont="1" applyAlignment="1">
      <alignment horizontal="left" vertical="center" indent="2"/>
    </xf>
    <xf numFmtId="165" fontId="4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left" vertical="center" indent="2"/>
    </xf>
    <xf numFmtId="165" fontId="5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vertical="center"/>
    </xf>
    <xf numFmtId="165" fontId="4" fillId="0" borderId="0" xfId="1" applyNumberFormat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3" fillId="0" borderId="2" xfId="1" applyNumberFormat="1" applyFont="1" applyBorder="1" applyAlignment="1">
      <alignment horizontal="left" vertical="center" indent="2"/>
    </xf>
    <xf numFmtId="165" fontId="5" fillId="0" borderId="2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horizontal="left" vertical="center" indent="2"/>
    </xf>
    <xf numFmtId="165" fontId="5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left" vertical="center" indent="2"/>
    </xf>
    <xf numFmtId="165" fontId="6" fillId="2" borderId="1" xfId="1" applyNumberFormat="1" applyFont="1" applyFill="1" applyBorder="1" applyAlignment="1">
      <alignment horizontal="justify" vertical="center" wrapText="1"/>
    </xf>
    <xf numFmtId="165" fontId="7" fillId="2" borderId="1" xfId="1" applyNumberFormat="1" applyFont="1" applyFill="1" applyBorder="1" applyAlignment="1">
      <alignment vertical="center" wrapText="1"/>
    </xf>
    <xf numFmtId="165" fontId="6" fillId="0" borderId="0" xfId="1" applyNumberFormat="1" applyFont="1" applyAlignment="1">
      <alignment horizontal="justify" vertical="center" wrapText="1"/>
    </xf>
    <xf numFmtId="165" fontId="8" fillId="0" borderId="2" xfId="1" applyNumberFormat="1" applyFont="1" applyBorder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3" fillId="0" borderId="3" xfId="1" applyNumberFormat="1" applyFont="1" applyBorder="1" applyAlignment="1">
      <alignment horizontal="left" vertical="center" indent="2"/>
    </xf>
    <xf numFmtId="165" fontId="5" fillId="0" borderId="3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vertical="center" wrapText="1"/>
    </xf>
    <xf numFmtId="165" fontId="4" fillId="0" borderId="2" xfId="1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vertical="center" wrapText="1"/>
    </xf>
    <xf numFmtId="165" fontId="6" fillId="2" borderId="1" xfId="1" applyNumberFormat="1" applyFont="1" applyFill="1" applyBorder="1" applyAlignment="1">
      <alignment vertical="center" wrapText="1"/>
    </xf>
    <xf numFmtId="165" fontId="4" fillId="0" borderId="3" xfId="1" applyNumberFormat="1" applyFont="1" applyBorder="1" applyAlignment="1">
      <alignment vertical="center" wrapText="1"/>
    </xf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4" fillId="0" borderId="2" xfId="1" applyNumberFormat="1" applyFont="1" applyBorder="1" applyAlignment="1">
      <alignment vertical="center"/>
    </xf>
    <xf numFmtId="165" fontId="3" fillId="0" borderId="5" xfId="1" applyNumberFormat="1" applyFont="1" applyBorder="1" applyAlignment="1">
      <alignment vertical="center"/>
    </xf>
    <xf numFmtId="165" fontId="3" fillId="0" borderId="6" xfId="1" applyNumberFormat="1" applyFont="1" applyBorder="1" applyAlignment="1">
      <alignment vertical="center"/>
    </xf>
    <xf numFmtId="165" fontId="4" fillId="0" borderId="6" xfId="1" applyNumberFormat="1" applyFont="1" applyBorder="1" applyAlignment="1">
      <alignment vertical="center"/>
    </xf>
    <xf numFmtId="165" fontId="0" fillId="0" borderId="0" xfId="1" applyNumberFormat="1" applyFont="1"/>
    <xf numFmtId="165" fontId="4" fillId="0" borderId="5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justify" vertical="center"/>
    </xf>
    <xf numFmtId="165" fontId="3" fillId="0" borderId="0" xfId="1" applyNumberFormat="1" applyFont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3" borderId="0" xfId="1" applyNumberFormat="1" applyFont="1" applyFill="1" applyAlignment="1">
      <alignment vertical="center" wrapText="1"/>
    </xf>
    <xf numFmtId="165" fontId="4" fillId="0" borderId="0" xfId="1" applyNumberFormat="1" applyFont="1" applyAlignment="1">
      <alignment horizontal="center" vertical="center"/>
    </xf>
    <xf numFmtId="165" fontId="3" fillId="0" borderId="2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center" vertical="center" wrapText="1"/>
    </xf>
    <xf numFmtId="165" fontId="2" fillId="0" borderId="0" xfId="1" applyNumberFormat="1" applyFont="1" applyAlignment="1">
      <alignment horizontal="left" vertical="center" indent="2"/>
    </xf>
    <xf numFmtId="165" fontId="2" fillId="0" borderId="1" xfId="1" applyNumberFormat="1" applyFont="1" applyBorder="1" applyAlignment="1">
      <alignment horizontal="left" vertical="center" indent="2"/>
    </xf>
    <xf numFmtId="165" fontId="3" fillId="0" borderId="0" xfId="1" applyNumberFormat="1" applyFont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H34" sqref="H34"/>
    </sheetView>
  </sheetViews>
  <sheetFormatPr defaultRowHeight="14.25"/>
  <cols>
    <col min="1" max="1" width="43.125" style="53" customWidth="1"/>
    <col min="4" max="4" width="9.375" bestFit="1" customWidth="1"/>
  </cols>
  <sheetData>
    <row r="1" spans="1:4">
      <c r="A1" s="90" t="s">
        <v>111</v>
      </c>
      <c r="B1" s="108" t="s">
        <v>112</v>
      </c>
      <c r="C1" s="108"/>
      <c r="D1" s="108"/>
    </row>
    <row r="2" spans="1:4">
      <c r="A2" s="90" t="s">
        <v>116</v>
      </c>
    </row>
    <row r="3" spans="1:4">
      <c r="A3" s="90" t="s">
        <v>131</v>
      </c>
    </row>
    <row r="5" spans="1:4" ht="15" thickBot="1">
      <c r="A5" s="45" t="s">
        <v>0</v>
      </c>
      <c r="B5" s="42" t="s">
        <v>42</v>
      </c>
      <c r="C5" s="2" t="s">
        <v>132</v>
      </c>
      <c r="D5" s="2" t="s">
        <v>43</v>
      </c>
    </row>
    <row r="6" spans="1:4">
      <c r="A6" s="46"/>
      <c r="B6" s="3"/>
      <c r="C6" s="1"/>
      <c r="D6" s="99"/>
    </row>
    <row r="7" spans="1:4">
      <c r="A7" s="47" t="s">
        <v>44</v>
      </c>
      <c r="B7" s="4">
        <v>17</v>
      </c>
      <c r="C7" s="7">
        <v>4889980</v>
      </c>
      <c r="D7" s="7">
        <v>13891564</v>
      </c>
    </row>
    <row r="8" spans="1:4" ht="15" thickBot="1">
      <c r="A8" s="48" t="s">
        <v>45</v>
      </c>
      <c r="B8" s="9">
        <v>18</v>
      </c>
      <c r="C8" s="10">
        <v>4557714</v>
      </c>
      <c r="D8" s="10">
        <v>-9510464</v>
      </c>
    </row>
    <row r="9" spans="1:4" ht="15" thickBot="1">
      <c r="A9" s="49" t="s">
        <v>46</v>
      </c>
      <c r="B9" s="9"/>
      <c r="C9" s="10">
        <f>SUM(C7-C8)</f>
        <v>332266</v>
      </c>
      <c r="D9" s="10">
        <f>SUM(D7:D8)</f>
        <v>4381100</v>
      </c>
    </row>
    <row r="10" spans="1:4">
      <c r="A10" s="6" t="s">
        <v>47</v>
      </c>
      <c r="B10" s="4"/>
      <c r="C10" s="1"/>
      <c r="D10" s="99"/>
    </row>
    <row r="11" spans="1:4">
      <c r="A11" s="6" t="s">
        <v>48</v>
      </c>
      <c r="B11" s="4">
        <v>19</v>
      </c>
      <c r="C11" s="7">
        <v>-984808</v>
      </c>
      <c r="D11" s="7">
        <v>-937784</v>
      </c>
    </row>
    <row r="12" spans="1:4">
      <c r="A12" s="47" t="s">
        <v>49</v>
      </c>
      <c r="B12" s="4">
        <v>20</v>
      </c>
      <c r="C12" s="7">
        <v>-612692</v>
      </c>
      <c r="D12" s="7">
        <v>-1313889</v>
      </c>
    </row>
    <row r="13" spans="1:4" ht="24">
      <c r="A13" s="47" t="s">
        <v>50</v>
      </c>
      <c r="B13" s="4"/>
      <c r="C13" s="7"/>
      <c r="D13" s="7">
        <v>-3524</v>
      </c>
    </row>
    <row r="14" spans="1:4">
      <c r="A14" s="47" t="s">
        <v>51</v>
      </c>
      <c r="B14" s="4"/>
      <c r="C14" s="7">
        <v>247417</v>
      </c>
      <c r="D14" s="7">
        <v>300430</v>
      </c>
    </row>
    <row r="15" spans="1:4" ht="15" thickBot="1">
      <c r="A15" s="50" t="s">
        <v>52</v>
      </c>
      <c r="B15" s="9"/>
      <c r="C15" s="10">
        <v>-523540</v>
      </c>
      <c r="D15" s="10">
        <v>-44758</v>
      </c>
    </row>
    <row r="16" spans="1:4">
      <c r="A16" s="51" t="s">
        <v>53</v>
      </c>
      <c r="B16" s="4"/>
      <c r="C16" s="7">
        <f>SUM(C9:C15)</f>
        <v>-1541357</v>
      </c>
      <c r="D16" s="7">
        <f>SUM(D9:D15)</f>
        <v>2381575</v>
      </c>
    </row>
    <row r="17" spans="1:4">
      <c r="A17" s="47"/>
      <c r="B17" s="4"/>
      <c r="C17" s="1"/>
      <c r="D17" s="99"/>
    </row>
    <row r="18" spans="1:4">
      <c r="A18" s="47" t="s">
        <v>54</v>
      </c>
      <c r="B18" s="4"/>
      <c r="C18" s="7">
        <v>1698</v>
      </c>
      <c r="D18" s="7">
        <v>5770</v>
      </c>
    </row>
    <row r="19" spans="1:4">
      <c r="A19" s="47" t="s">
        <v>55</v>
      </c>
      <c r="B19" s="4"/>
      <c r="C19" s="7">
        <v>-168084</v>
      </c>
      <c r="D19" s="7">
        <v>-649463</v>
      </c>
    </row>
    <row r="20" spans="1:4" ht="15" thickBot="1">
      <c r="A20" s="43" t="s">
        <v>56</v>
      </c>
      <c r="B20" s="9"/>
      <c r="C20" s="10"/>
      <c r="D20" s="10">
        <v>11681</v>
      </c>
    </row>
    <row r="21" spans="1:4">
      <c r="A21" s="1" t="s">
        <v>57</v>
      </c>
      <c r="B21" s="4"/>
      <c r="C21" s="7">
        <f>SUM(C16:C20)</f>
        <v>-1707743</v>
      </c>
      <c r="D21" s="7">
        <f>SUM(D16:D20)</f>
        <v>1749563</v>
      </c>
    </row>
    <row r="22" spans="1:4">
      <c r="A22" s="47"/>
      <c r="B22" s="4"/>
      <c r="C22" s="1"/>
      <c r="D22" s="99"/>
    </row>
    <row r="23" spans="1:4" ht="15" thickBot="1">
      <c r="A23" s="50" t="s">
        <v>58</v>
      </c>
      <c r="B23" s="9"/>
      <c r="C23" s="10">
        <v>-247752</v>
      </c>
      <c r="D23" s="10">
        <v>-578695</v>
      </c>
    </row>
    <row r="24" spans="1:4" ht="15" thickBot="1">
      <c r="A24" s="52" t="s">
        <v>59</v>
      </c>
      <c r="B24" s="11"/>
      <c r="C24" s="12">
        <f>SUM(C21:C23)</f>
        <v>-1955495</v>
      </c>
      <c r="D24" s="12">
        <f>SUM(D21:D23)</f>
        <v>1170868</v>
      </c>
    </row>
    <row r="25" spans="1:4" ht="15" thickTop="1">
      <c r="A25" s="51"/>
      <c r="B25" s="4"/>
      <c r="C25" s="1"/>
      <c r="D25" s="99"/>
    </row>
    <row r="26" spans="1:4">
      <c r="A26" s="51" t="s">
        <v>60</v>
      </c>
      <c r="B26" s="4"/>
      <c r="C26" s="1"/>
      <c r="D26" s="99"/>
    </row>
    <row r="27" spans="1:4" ht="36">
      <c r="A27" s="46" t="s">
        <v>61</v>
      </c>
      <c r="B27" s="4"/>
      <c r="C27" s="1"/>
      <c r="D27" s="99"/>
    </row>
    <row r="28" spans="1:4" ht="24.75" thickBot="1">
      <c r="A28" s="50" t="s">
        <v>62</v>
      </c>
      <c r="B28" s="9"/>
      <c r="C28" s="10"/>
      <c r="D28" s="10">
        <v>1650</v>
      </c>
    </row>
    <row r="29" spans="1:4" ht="24">
      <c r="A29" s="51" t="s">
        <v>63</v>
      </c>
      <c r="B29" s="4"/>
      <c r="C29" s="7">
        <f>C28</f>
        <v>0</v>
      </c>
      <c r="D29" s="7">
        <f>D28</f>
        <v>1650</v>
      </c>
    </row>
    <row r="30" spans="1:4" ht="15" thickBot="1">
      <c r="A30" s="50"/>
      <c r="B30" s="9"/>
      <c r="C30" s="2"/>
      <c r="D30" s="2"/>
    </row>
    <row r="31" spans="1:4" ht="15" thickBot="1">
      <c r="A31" s="52" t="s">
        <v>64</v>
      </c>
      <c r="B31" s="11"/>
      <c r="C31" s="12">
        <f>C24+C29</f>
        <v>-1955495</v>
      </c>
      <c r="D31" s="12">
        <f>D24+D29</f>
        <v>1172518</v>
      </c>
    </row>
    <row r="32" spans="1:4" ht="15" thickTop="1">
      <c r="A32" s="51"/>
      <c r="B32" s="111"/>
      <c r="C32" s="113"/>
      <c r="D32" s="113"/>
    </row>
    <row r="33" spans="1:4">
      <c r="A33" s="51" t="s">
        <v>65</v>
      </c>
      <c r="B33" s="112"/>
      <c r="C33" s="114"/>
      <c r="D33" s="114"/>
    </row>
    <row r="34" spans="1:4" ht="15" thickBot="1">
      <c r="A34" s="50" t="s">
        <v>66</v>
      </c>
      <c r="B34" s="9"/>
      <c r="C34" s="10"/>
      <c r="D34" s="10">
        <v>11709</v>
      </c>
    </row>
    <row r="36" spans="1:4">
      <c r="A36"/>
    </row>
    <row r="37" spans="1:4">
      <c r="A37" s="91" t="s">
        <v>114</v>
      </c>
      <c r="B37" s="109"/>
      <c r="C37" s="109"/>
      <c r="D37" s="109"/>
    </row>
    <row r="38" spans="1:4" ht="25.5" customHeight="1">
      <c r="A38" s="91"/>
      <c r="B38" s="110" t="s">
        <v>115</v>
      </c>
      <c r="C38" s="110"/>
      <c r="D38" s="110"/>
    </row>
    <row r="39" spans="1:4">
      <c r="A39" s="91"/>
      <c r="B39" s="92"/>
    </row>
    <row r="40" spans="1:4">
      <c r="A40" s="91" t="s">
        <v>121</v>
      </c>
      <c r="B40" s="109"/>
      <c r="C40" s="109"/>
      <c r="D40" s="109"/>
    </row>
    <row r="41" spans="1:4" ht="25.5" customHeight="1">
      <c r="A41" s="91"/>
      <c r="B41" s="110" t="s">
        <v>122</v>
      </c>
      <c r="C41" s="110"/>
      <c r="D41" s="110"/>
    </row>
  </sheetData>
  <mergeCells count="8">
    <mergeCell ref="B1:D1"/>
    <mergeCell ref="B37:D37"/>
    <mergeCell ref="B38:D38"/>
    <mergeCell ref="B40:D40"/>
    <mergeCell ref="B41:D41"/>
    <mergeCell ref="B32:B33"/>
    <mergeCell ref="C32:C33"/>
    <mergeCell ref="D32:D3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D29" sqref="D29"/>
    </sheetView>
  </sheetViews>
  <sheetFormatPr defaultRowHeight="14.25"/>
  <cols>
    <col min="1" max="1" width="23.875" customWidth="1"/>
    <col min="2" max="2" width="11.25" bestFit="1" customWidth="1"/>
    <col min="3" max="4" width="17" customWidth="1"/>
  </cols>
  <sheetData>
    <row r="1" spans="1:4">
      <c r="A1" s="90" t="s">
        <v>111</v>
      </c>
      <c r="B1" s="91"/>
      <c r="C1" s="91" t="s">
        <v>112</v>
      </c>
    </row>
    <row r="2" spans="1:4">
      <c r="A2" s="90" t="s">
        <v>117</v>
      </c>
    </row>
    <row r="3" spans="1:4">
      <c r="A3" s="90" t="s">
        <v>127</v>
      </c>
    </row>
    <row r="5" spans="1:4" ht="24" customHeight="1">
      <c r="A5" s="54" t="s">
        <v>0</v>
      </c>
      <c r="B5" s="44" t="s">
        <v>67</v>
      </c>
      <c r="C5" s="44" t="s">
        <v>69</v>
      </c>
      <c r="D5" s="44" t="s">
        <v>71</v>
      </c>
    </row>
    <row r="6" spans="1:4" ht="15" thickBot="1">
      <c r="A6" s="55"/>
      <c r="B6" s="56" t="s">
        <v>68</v>
      </c>
      <c r="C6" s="56" t="s">
        <v>70</v>
      </c>
      <c r="D6" s="56" t="s">
        <v>68</v>
      </c>
    </row>
    <row r="7" spans="1:4">
      <c r="A7" s="57" t="s">
        <v>47</v>
      </c>
      <c r="B7" s="44"/>
      <c r="C7" s="44"/>
      <c r="D7" s="44"/>
    </row>
    <row r="8" spans="1:4" ht="15" thickBot="1">
      <c r="A8" s="58" t="s">
        <v>135</v>
      </c>
      <c r="B8" s="66">
        <v>5266462</v>
      </c>
      <c r="C8" s="66">
        <v>9050547</v>
      </c>
      <c r="D8" s="66">
        <f>SUM(B8:C8)</f>
        <v>14317009</v>
      </c>
    </row>
    <row r="9" spans="1:4">
      <c r="A9" s="59"/>
      <c r="B9" s="20"/>
      <c r="C9" s="20"/>
      <c r="D9" s="20"/>
    </row>
    <row r="10" spans="1:4">
      <c r="A10" s="60" t="s">
        <v>59</v>
      </c>
      <c r="B10" s="20">
        <v>0</v>
      </c>
      <c r="C10" s="20">
        <v>1172518</v>
      </c>
      <c r="D10" s="20"/>
    </row>
    <row r="11" spans="1:4" ht="15" thickBot="1">
      <c r="A11" s="58" t="s">
        <v>72</v>
      </c>
      <c r="B11" s="66">
        <v>0</v>
      </c>
      <c r="C11" s="66"/>
      <c r="D11" s="66">
        <f t="shared" ref="D11:D16" si="0">SUM(B11:C11)</f>
        <v>0</v>
      </c>
    </row>
    <row r="12" spans="1:4" ht="15" thickBot="1">
      <c r="A12" s="58" t="s">
        <v>73</v>
      </c>
      <c r="B12" s="66">
        <f>SUM(B10:B11)</f>
        <v>0</v>
      </c>
      <c r="C12" s="66">
        <v>10223066</v>
      </c>
      <c r="D12" s="66">
        <v>15489528</v>
      </c>
    </row>
    <row r="13" spans="1:4" ht="15" thickBot="1">
      <c r="A13" s="58" t="s">
        <v>136</v>
      </c>
      <c r="B13" s="66">
        <f>B8+B12</f>
        <v>5266462</v>
      </c>
      <c r="C13" s="66">
        <v>10223066</v>
      </c>
      <c r="D13" s="66">
        <v>15489528</v>
      </c>
    </row>
    <row r="14" spans="1:4" ht="15" thickBot="1">
      <c r="A14" s="59"/>
      <c r="B14" s="5"/>
      <c r="C14" s="5"/>
      <c r="D14" s="44"/>
    </row>
    <row r="15" spans="1:4" ht="15" thickBot="1">
      <c r="A15" s="62" t="s">
        <v>134</v>
      </c>
      <c r="B15" s="63" t="s">
        <v>120</v>
      </c>
      <c r="C15" s="102">
        <v>-1955495</v>
      </c>
      <c r="D15" s="102">
        <f t="shared" si="0"/>
        <v>-1955495</v>
      </c>
    </row>
    <row r="16" spans="1:4" ht="15" thickBot="1">
      <c r="A16" s="64" t="s">
        <v>60</v>
      </c>
      <c r="B16" s="65" t="s">
        <v>120</v>
      </c>
      <c r="C16" s="102"/>
      <c r="D16" s="102">
        <f t="shared" si="0"/>
        <v>0</v>
      </c>
    </row>
    <row r="17" spans="1:13" ht="15.75" thickTop="1" thickBot="1">
      <c r="A17" s="62" t="s">
        <v>73</v>
      </c>
      <c r="B17" s="63" t="s">
        <v>120</v>
      </c>
      <c r="C17" s="102">
        <v>-1955495</v>
      </c>
      <c r="D17" s="102">
        <f t="shared" ref="D17" si="1">SUM(D15:D16)</f>
        <v>-1955495</v>
      </c>
    </row>
    <row r="18" spans="1:13" ht="15" thickBot="1">
      <c r="A18" s="64" t="s">
        <v>133</v>
      </c>
      <c r="B18" s="65">
        <v>5266462</v>
      </c>
      <c r="C18" s="102">
        <v>8267570</v>
      </c>
      <c r="D18" s="102">
        <v>13534033</v>
      </c>
    </row>
    <row r="19" spans="1:13" ht="15" thickTop="1"/>
    <row r="21" spans="1:13">
      <c r="A21" s="91" t="s">
        <v>114</v>
      </c>
      <c r="B21" s="93"/>
      <c r="C21" s="109"/>
      <c r="D21" s="109"/>
      <c r="M21" s="61"/>
    </row>
    <row r="22" spans="1:13" ht="25.5" customHeight="1">
      <c r="A22" s="91"/>
      <c r="B22" s="94"/>
      <c r="C22" s="110" t="s">
        <v>115</v>
      </c>
      <c r="D22" s="110"/>
    </row>
    <row r="23" spans="1:13">
      <c r="A23" s="91"/>
      <c r="B23" s="92"/>
    </row>
    <row r="24" spans="1:13">
      <c r="A24" s="95" t="s">
        <v>121</v>
      </c>
      <c r="B24" s="93"/>
      <c r="C24" s="109"/>
      <c r="D24" s="109"/>
    </row>
    <row r="25" spans="1:13" ht="25.5" customHeight="1">
      <c r="A25" s="91"/>
      <c r="B25" s="94"/>
      <c r="C25" s="110" t="s">
        <v>122</v>
      </c>
      <c r="D25" s="110"/>
    </row>
  </sheetData>
  <mergeCells count="4">
    <mergeCell ref="C21:D21"/>
    <mergeCell ref="C24:D24"/>
    <mergeCell ref="C25:D25"/>
    <mergeCell ref="C22:D2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topLeftCell="A49" zoomScale="110" zoomScaleNormal="110" workbookViewId="0">
      <selection activeCell="H58" sqref="H58"/>
    </sheetView>
  </sheetViews>
  <sheetFormatPr defaultRowHeight="14.25"/>
  <cols>
    <col min="1" max="1" width="79.875" bestFit="1" customWidth="1"/>
    <col min="3" max="4" width="11.25" style="88" bestFit="1" customWidth="1"/>
  </cols>
  <sheetData>
    <row r="1" spans="1:4">
      <c r="A1" s="90" t="s">
        <v>111</v>
      </c>
      <c r="B1" s="108" t="s">
        <v>112</v>
      </c>
      <c r="C1" s="108"/>
      <c r="D1" s="108"/>
    </row>
    <row r="2" spans="1:4">
      <c r="A2" s="96" t="s">
        <v>118</v>
      </c>
    </row>
    <row r="3" spans="1:4">
      <c r="A3" s="96" t="s">
        <v>128</v>
      </c>
    </row>
    <row r="5" spans="1:4" ht="15" thickBot="1">
      <c r="A5" s="67" t="s">
        <v>0</v>
      </c>
      <c r="B5" s="68" t="s">
        <v>1</v>
      </c>
      <c r="C5" s="81" t="s">
        <v>129</v>
      </c>
      <c r="D5" s="81" t="s">
        <v>130</v>
      </c>
    </row>
    <row r="6" spans="1:4">
      <c r="A6" s="60"/>
      <c r="B6" s="69"/>
      <c r="C6" s="82"/>
      <c r="D6" s="20"/>
    </row>
    <row r="7" spans="1:4">
      <c r="A7" s="59" t="s">
        <v>74</v>
      </c>
      <c r="B7" s="8"/>
      <c r="C7" s="82"/>
      <c r="D7" s="20"/>
    </row>
    <row r="8" spans="1:4">
      <c r="A8" s="60" t="s">
        <v>57</v>
      </c>
      <c r="B8" s="8"/>
      <c r="C8" s="82">
        <v>1348449</v>
      </c>
      <c r="D8" s="101">
        <v>-189193</v>
      </c>
    </row>
    <row r="9" spans="1:4">
      <c r="A9" s="57" t="s">
        <v>75</v>
      </c>
      <c r="B9" s="8"/>
      <c r="C9" s="82"/>
      <c r="D9" s="20"/>
    </row>
    <row r="10" spans="1:4">
      <c r="A10" s="60" t="s">
        <v>76</v>
      </c>
      <c r="B10" s="8"/>
      <c r="C10" s="82"/>
      <c r="D10" s="20">
        <v>514046</v>
      </c>
    </row>
    <row r="11" spans="1:4">
      <c r="A11" s="60" t="s">
        <v>54</v>
      </c>
      <c r="B11" s="8"/>
      <c r="C11" s="82"/>
      <c r="D11" s="20">
        <v>-3706</v>
      </c>
    </row>
    <row r="12" spans="1:4">
      <c r="A12" s="60" t="s">
        <v>55</v>
      </c>
      <c r="B12" s="8"/>
      <c r="C12" s="82"/>
      <c r="D12" s="20">
        <v>361812</v>
      </c>
    </row>
    <row r="13" spans="1:4">
      <c r="A13" s="60" t="s">
        <v>77</v>
      </c>
      <c r="B13" s="8"/>
      <c r="C13" s="82"/>
      <c r="D13" s="20"/>
    </row>
    <row r="14" spans="1:4">
      <c r="A14" s="60" t="s">
        <v>78</v>
      </c>
      <c r="B14" s="8"/>
      <c r="C14" s="82">
        <v>0</v>
      </c>
      <c r="D14" s="20"/>
    </row>
    <row r="15" spans="1:4">
      <c r="A15" s="60" t="s">
        <v>79</v>
      </c>
      <c r="B15" s="8"/>
      <c r="C15" s="82">
        <v>0</v>
      </c>
      <c r="D15" s="20"/>
    </row>
    <row r="16" spans="1:4">
      <c r="A16" s="60" t="s">
        <v>80</v>
      </c>
      <c r="B16" s="8"/>
      <c r="C16" s="82">
        <v>0</v>
      </c>
      <c r="D16" s="20"/>
    </row>
    <row r="17" spans="1:4">
      <c r="A17" s="60" t="s">
        <v>81</v>
      </c>
      <c r="B17" s="8"/>
      <c r="C17" s="82">
        <v>0</v>
      </c>
      <c r="D17" s="20"/>
    </row>
    <row r="18" spans="1:4">
      <c r="A18" s="5" t="s">
        <v>82</v>
      </c>
      <c r="B18" s="8"/>
      <c r="C18" s="82">
        <v>0</v>
      </c>
      <c r="D18" s="20"/>
    </row>
    <row r="19" spans="1:4">
      <c r="A19" s="60" t="s">
        <v>83</v>
      </c>
      <c r="B19" s="8"/>
      <c r="C19" s="82">
        <v>0</v>
      </c>
      <c r="D19" s="20"/>
    </row>
    <row r="20" spans="1:4" ht="15" thickBot="1">
      <c r="A20" s="60" t="s">
        <v>84</v>
      </c>
      <c r="B20" s="8"/>
      <c r="C20" s="82"/>
      <c r="D20" s="20"/>
    </row>
    <row r="21" spans="1:4" ht="15" thickBot="1">
      <c r="A21" s="62" t="s">
        <v>85</v>
      </c>
      <c r="B21" s="70"/>
      <c r="C21" s="83">
        <f>SUM(C8:C20)</f>
        <v>1348449</v>
      </c>
      <c r="D21" s="84">
        <f>SUM(D8:D20)</f>
        <v>682959</v>
      </c>
    </row>
    <row r="22" spans="1:4">
      <c r="A22" s="59"/>
      <c r="B22" s="8"/>
      <c r="C22" s="82"/>
      <c r="D22" s="20"/>
    </row>
    <row r="23" spans="1:4">
      <c r="A23" s="57" t="s">
        <v>86</v>
      </c>
      <c r="B23" s="8"/>
      <c r="C23" s="82"/>
      <c r="D23" s="20"/>
    </row>
    <row r="24" spans="1:4">
      <c r="A24" s="60" t="s">
        <v>87</v>
      </c>
      <c r="B24" s="8"/>
      <c r="C24" s="82">
        <v>-102396</v>
      </c>
      <c r="D24" s="20">
        <v>50793</v>
      </c>
    </row>
    <row r="25" spans="1:4">
      <c r="A25" s="60" t="s">
        <v>88</v>
      </c>
      <c r="B25" s="8"/>
      <c r="C25" s="82">
        <v>-767147</v>
      </c>
      <c r="D25" s="20">
        <v>179851</v>
      </c>
    </row>
    <row r="26" spans="1:4">
      <c r="A26" s="60" t="s">
        <v>89</v>
      </c>
      <c r="B26" s="8"/>
      <c r="C26" s="82"/>
      <c r="D26" s="20">
        <v>-251</v>
      </c>
    </row>
    <row r="27" spans="1:4">
      <c r="A27" s="60" t="s">
        <v>90</v>
      </c>
      <c r="B27" s="8"/>
      <c r="C27" s="82"/>
      <c r="D27" s="20">
        <v>451492</v>
      </c>
    </row>
    <row r="28" spans="1:4" ht="15" thickBot="1">
      <c r="A28" s="60" t="s">
        <v>91</v>
      </c>
      <c r="B28" s="8"/>
      <c r="C28" s="82">
        <v>-449136</v>
      </c>
      <c r="D28" s="20">
        <v>521135</v>
      </c>
    </row>
    <row r="29" spans="1:4" ht="15" thickBot="1">
      <c r="A29" s="71"/>
      <c r="B29" s="70"/>
      <c r="C29" s="83">
        <f>SUM(C21:C28)</f>
        <v>29770</v>
      </c>
      <c r="D29" s="84">
        <f>SUM(D21:D28)</f>
        <v>1885979</v>
      </c>
    </row>
    <row r="30" spans="1:4">
      <c r="A30" s="72" t="s">
        <v>92</v>
      </c>
      <c r="B30" s="8"/>
      <c r="C30" s="82"/>
      <c r="D30" s="20">
        <v>-177093</v>
      </c>
    </row>
    <row r="31" spans="1:4" ht="15" thickBot="1">
      <c r="A31" s="60" t="s">
        <v>93</v>
      </c>
      <c r="B31" s="8"/>
      <c r="C31" s="82"/>
      <c r="D31" s="20">
        <v>-188236</v>
      </c>
    </row>
    <row r="32" spans="1:4" ht="15" thickBot="1">
      <c r="A32" s="62" t="s">
        <v>94</v>
      </c>
      <c r="B32" s="73"/>
      <c r="C32" s="83">
        <v>29770</v>
      </c>
      <c r="D32" s="84">
        <f>SUM(D29:D31)</f>
        <v>1520650</v>
      </c>
    </row>
    <row r="33" spans="1:4">
      <c r="A33" s="60"/>
      <c r="B33" s="8"/>
      <c r="C33" s="82"/>
      <c r="D33" s="20"/>
    </row>
    <row r="34" spans="1:4">
      <c r="A34" s="59" t="s">
        <v>95</v>
      </c>
      <c r="B34" s="8"/>
      <c r="C34" s="82"/>
      <c r="D34" s="20"/>
    </row>
    <row r="35" spans="1:4">
      <c r="A35" s="60" t="s">
        <v>96</v>
      </c>
      <c r="B35" s="8"/>
      <c r="C35" s="82"/>
      <c r="D35" s="20"/>
    </row>
    <row r="36" spans="1:4">
      <c r="A36" s="60" t="s">
        <v>97</v>
      </c>
      <c r="B36" s="8"/>
      <c r="C36" s="82"/>
      <c r="D36" s="20"/>
    </row>
    <row r="37" spans="1:4">
      <c r="A37" s="60" t="s">
        <v>98</v>
      </c>
      <c r="B37" s="8"/>
      <c r="C37" s="82"/>
      <c r="D37" s="20"/>
    </row>
    <row r="38" spans="1:4">
      <c r="A38" s="60" t="s">
        <v>99</v>
      </c>
      <c r="B38" s="8"/>
      <c r="C38" s="82"/>
      <c r="D38" s="20"/>
    </row>
    <row r="39" spans="1:4" ht="15" thickBot="1">
      <c r="A39" s="58" t="s">
        <v>100</v>
      </c>
      <c r="B39" s="74"/>
      <c r="C39" s="81"/>
      <c r="D39" s="66"/>
    </row>
    <row r="40" spans="1:4" ht="15" thickBot="1">
      <c r="A40" s="75" t="s">
        <v>101</v>
      </c>
      <c r="B40" s="74"/>
      <c r="C40" s="81">
        <f>SUM(C35:C39)</f>
        <v>0</v>
      </c>
      <c r="D40" s="66">
        <f>SUM(D35:D39)</f>
        <v>0</v>
      </c>
    </row>
    <row r="41" spans="1:4">
      <c r="A41" s="59"/>
      <c r="B41" s="8"/>
      <c r="C41" s="82"/>
      <c r="D41" s="20"/>
    </row>
    <row r="42" spans="1:4">
      <c r="A42" s="59" t="s">
        <v>102</v>
      </c>
      <c r="B42" s="8"/>
      <c r="C42" s="82"/>
      <c r="D42" s="20"/>
    </row>
    <row r="43" spans="1:4">
      <c r="A43" s="60" t="s">
        <v>103</v>
      </c>
      <c r="B43" s="8"/>
      <c r="C43" s="82"/>
      <c r="D43" s="20">
        <v>734659</v>
      </c>
    </row>
    <row r="44" spans="1:4">
      <c r="A44" s="60" t="s">
        <v>104</v>
      </c>
      <c r="B44" s="8"/>
      <c r="C44" s="82">
        <v>-100798</v>
      </c>
      <c r="D44" s="20">
        <v>-2374056</v>
      </c>
    </row>
    <row r="45" spans="1:4" ht="15" thickBot="1">
      <c r="A45" s="60" t="s">
        <v>105</v>
      </c>
      <c r="B45" s="8"/>
      <c r="C45" s="82"/>
      <c r="D45" s="20"/>
    </row>
    <row r="46" spans="1:4" ht="18" customHeight="1">
      <c r="A46" s="76" t="s">
        <v>106</v>
      </c>
      <c r="B46" s="77"/>
      <c r="C46" s="85">
        <v>-100789</v>
      </c>
      <c r="D46" s="89">
        <f>SUM(D43:D45)</f>
        <v>-1639397</v>
      </c>
    </row>
    <row r="47" spans="1:4">
      <c r="A47" s="60"/>
      <c r="B47" s="69"/>
      <c r="C47" s="82"/>
      <c r="D47" s="20"/>
    </row>
    <row r="48" spans="1:4" ht="15" thickBot="1">
      <c r="A48" s="58" t="s">
        <v>107</v>
      </c>
      <c r="B48" s="78"/>
      <c r="C48" s="81">
        <v>-8</v>
      </c>
      <c r="D48" s="66">
        <v>68</v>
      </c>
    </row>
    <row r="49" spans="1:4">
      <c r="A49" s="59" t="s">
        <v>108</v>
      </c>
      <c r="B49" s="69"/>
      <c r="C49" s="82">
        <v>-71027</v>
      </c>
      <c r="D49" s="20">
        <f>D32+D40+D46+D48</f>
        <v>-118679</v>
      </c>
    </row>
    <row r="50" spans="1:4">
      <c r="A50" s="60"/>
      <c r="B50" s="8"/>
      <c r="C50" s="82"/>
      <c r="D50" s="20"/>
    </row>
    <row r="51" spans="1:4" ht="15" thickBot="1">
      <c r="A51" s="60" t="s">
        <v>109</v>
      </c>
      <c r="B51" s="8"/>
      <c r="C51" s="82">
        <v>80483</v>
      </c>
      <c r="D51" s="20">
        <v>128264</v>
      </c>
    </row>
    <row r="52" spans="1:4" ht="15" thickBot="1">
      <c r="A52" s="79" t="s">
        <v>110</v>
      </c>
      <c r="B52" s="80"/>
      <c r="C52" s="86">
        <v>9456</v>
      </c>
      <c r="D52" s="87">
        <f>D49+D51</f>
        <v>9585</v>
      </c>
    </row>
    <row r="53" spans="1:4" ht="15" thickTop="1"/>
    <row r="54" spans="1:4">
      <c r="C54"/>
      <c r="D54"/>
    </row>
    <row r="55" spans="1:4">
      <c r="A55" s="91" t="s">
        <v>114</v>
      </c>
      <c r="B55" s="109"/>
      <c r="C55" s="109"/>
      <c r="D55" s="109"/>
    </row>
    <row r="56" spans="1:4" ht="25.5" customHeight="1">
      <c r="A56" s="91"/>
      <c r="B56" s="110" t="s">
        <v>115</v>
      </c>
      <c r="C56" s="110"/>
      <c r="D56" s="110"/>
    </row>
    <row r="57" spans="1:4">
      <c r="A57" s="91"/>
      <c r="B57" s="92"/>
      <c r="C57"/>
      <c r="D57"/>
    </row>
    <row r="58" spans="1:4">
      <c r="A58" s="91" t="s">
        <v>121</v>
      </c>
      <c r="B58" s="109"/>
      <c r="C58" s="109"/>
      <c r="D58" s="109"/>
    </row>
    <row r="59" spans="1:4" ht="25.5" customHeight="1">
      <c r="A59" s="91"/>
      <c r="B59" s="110" t="s">
        <v>122</v>
      </c>
      <c r="C59" s="110"/>
      <c r="D59" s="110"/>
    </row>
  </sheetData>
  <mergeCells count="5">
    <mergeCell ref="B1:D1"/>
    <mergeCell ref="B55:D55"/>
    <mergeCell ref="B56:D56"/>
    <mergeCell ref="B58:D58"/>
    <mergeCell ref="B59:D59"/>
  </mergeCells>
  <pageMargins left="0.7" right="0.7" top="0.75" bottom="0.75" header="0.3" footer="0.3"/>
  <pageSetup paperSize="9" scale="7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workbookViewId="0">
      <selection activeCell="G14" sqref="G14"/>
    </sheetView>
  </sheetViews>
  <sheetFormatPr defaultRowHeight="14.25"/>
  <cols>
    <col min="1" max="1" width="46" bestFit="1" customWidth="1"/>
    <col min="2" max="2" width="9" bestFit="1" customWidth="1"/>
    <col min="3" max="4" width="11.875" bestFit="1" customWidth="1"/>
  </cols>
  <sheetData>
    <row r="1" spans="1:4">
      <c r="A1" s="90" t="s">
        <v>111</v>
      </c>
      <c r="B1" s="108" t="s">
        <v>112</v>
      </c>
      <c r="C1" s="108"/>
      <c r="D1" s="108"/>
    </row>
    <row r="2" spans="1:4">
      <c r="A2" s="90" t="s">
        <v>113</v>
      </c>
    </row>
    <row r="3" spans="1:4">
      <c r="A3" s="90" t="s">
        <v>124</v>
      </c>
    </row>
    <row r="5" spans="1:4">
      <c r="A5" s="104" t="s">
        <v>0</v>
      </c>
      <c r="B5" s="106" t="s">
        <v>1</v>
      </c>
      <c r="C5" s="97" t="s">
        <v>123</v>
      </c>
      <c r="D5" s="103" t="s">
        <v>125</v>
      </c>
    </row>
    <row r="6" spans="1:4" ht="15" thickBot="1">
      <c r="A6" s="105"/>
      <c r="B6" s="107"/>
      <c r="C6" s="98" t="s">
        <v>119</v>
      </c>
      <c r="D6" s="98" t="s">
        <v>2</v>
      </c>
    </row>
    <row r="7" spans="1:4">
      <c r="A7" s="16"/>
      <c r="B7" s="17"/>
      <c r="C7" s="13"/>
      <c r="D7" s="14"/>
    </row>
    <row r="8" spans="1:4">
      <c r="A8" s="18" t="s">
        <v>3</v>
      </c>
      <c r="B8" s="19"/>
      <c r="C8" s="20"/>
      <c r="D8" s="14"/>
    </row>
    <row r="9" spans="1:4">
      <c r="A9" s="18" t="s">
        <v>4</v>
      </c>
      <c r="B9" s="19"/>
      <c r="C9" s="21"/>
      <c r="D9" s="14"/>
    </row>
    <row r="10" spans="1:4">
      <c r="A10" s="16" t="s">
        <v>5</v>
      </c>
      <c r="B10" s="19">
        <v>6</v>
      </c>
      <c r="C10" s="13">
        <v>4251106</v>
      </c>
      <c r="D10" s="14">
        <v>4735310</v>
      </c>
    </row>
    <row r="11" spans="1:4">
      <c r="A11" s="16" t="s">
        <v>6</v>
      </c>
      <c r="B11" s="22">
        <v>5</v>
      </c>
      <c r="C11" s="13">
        <v>896004</v>
      </c>
      <c r="D11" s="14">
        <v>959658</v>
      </c>
    </row>
    <row r="12" spans="1:4">
      <c r="A12" s="16" t="s">
        <v>7</v>
      </c>
      <c r="B12" s="22"/>
      <c r="C12" s="13">
        <v>16728</v>
      </c>
      <c r="D12" s="14">
        <v>21846</v>
      </c>
    </row>
    <row r="13" spans="1:4">
      <c r="A13" s="16" t="s">
        <v>8</v>
      </c>
      <c r="B13" s="22"/>
      <c r="C13" s="13">
        <v>206246</v>
      </c>
      <c r="D13" s="14">
        <v>213763</v>
      </c>
    </row>
    <row r="14" spans="1:4">
      <c r="A14" s="16" t="s">
        <v>9</v>
      </c>
      <c r="B14" s="22"/>
      <c r="C14" s="13" t="s">
        <v>10</v>
      </c>
      <c r="D14" s="14" t="s">
        <v>120</v>
      </c>
    </row>
    <row r="15" spans="1:4" ht="15" thickBot="1">
      <c r="A15" s="16" t="s">
        <v>11</v>
      </c>
      <c r="B15" s="22">
        <v>7</v>
      </c>
      <c r="C15" s="13">
        <v>52806</v>
      </c>
      <c r="D15" s="14">
        <v>55047</v>
      </c>
    </row>
    <row r="16" spans="1:4" ht="15" thickBot="1">
      <c r="A16" s="23" t="s">
        <v>12</v>
      </c>
      <c r="B16" s="24"/>
      <c r="C16" s="25">
        <f>SUM(C10:C15)</f>
        <v>5422890</v>
      </c>
      <c r="D16" s="37">
        <f t="shared" ref="D16" si="0">SUM(D10:D15)</f>
        <v>5985624</v>
      </c>
    </row>
    <row r="17" spans="1:4">
      <c r="A17" s="18"/>
      <c r="B17" s="19"/>
      <c r="C17" s="13"/>
      <c r="D17" s="14"/>
    </row>
    <row r="18" spans="1:4">
      <c r="A18" s="18" t="s">
        <v>13</v>
      </c>
      <c r="B18" s="19"/>
      <c r="C18" s="13"/>
      <c r="D18" s="14"/>
    </row>
    <row r="19" spans="1:4">
      <c r="A19" s="16" t="s">
        <v>14</v>
      </c>
      <c r="B19" s="19">
        <v>8</v>
      </c>
      <c r="C19" s="13">
        <v>1397328</v>
      </c>
      <c r="D19" s="21">
        <v>1512887</v>
      </c>
    </row>
    <row r="20" spans="1:4">
      <c r="A20" s="16" t="s">
        <v>15</v>
      </c>
      <c r="B20" s="19">
        <v>10</v>
      </c>
      <c r="C20" s="13">
        <v>18766745</v>
      </c>
      <c r="D20" s="21">
        <v>19644267</v>
      </c>
    </row>
    <row r="21" spans="1:4">
      <c r="A21" s="16" t="s">
        <v>16</v>
      </c>
      <c r="B21" s="19">
        <v>9</v>
      </c>
      <c r="C21" s="13">
        <v>3160374</v>
      </c>
      <c r="D21" s="21">
        <v>766284</v>
      </c>
    </row>
    <row r="22" spans="1:4">
      <c r="A22" s="16" t="s">
        <v>17</v>
      </c>
      <c r="B22" s="22"/>
      <c r="C22" s="13">
        <v>160476</v>
      </c>
      <c r="D22" s="21">
        <v>205540</v>
      </c>
    </row>
    <row r="23" spans="1:4">
      <c r="A23" s="16" t="s">
        <v>18</v>
      </c>
      <c r="B23" s="22"/>
      <c r="C23" s="13">
        <v>2459</v>
      </c>
      <c r="D23" s="21">
        <v>2420</v>
      </c>
    </row>
    <row r="24" spans="1:4">
      <c r="A24" s="16" t="s">
        <v>19</v>
      </c>
      <c r="B24" s="22">
        <v>11</v>
      </c>
      <c r="C24" s="13">
        <v>650441</v>
      </c>
      <c r="D24" s="21">
        <v>470982</v>
      </c>
    </row>
    <row r="25" spans="1:4" ht="15" thickBot="1">
      <c r="A25" s="26" t="s">
        <v>20</v>
      </c>
      <c r="B25" s="27">
        <v>12</v>
      </c>
      <c r="C25" s="15">
        <v>9456</v>
      </c>
      <c r="D25" s="38">
        <v>80483</v>
      </c>
    </row>
    <row r="26" spans="1:4" ht="15" thickBot="1">
      <c r="A26" s="28" t="s">
        <v>21</v>
      </c>
      <c r="B26" s="27"/>
      <c r="C26" s="15">
        <f>SUM(C19:C25)</f>
        <v>24147279</v>
      </c>
      <c r="D26" s="38">
        <f>SUM(D19:D25)</f>
        <v>22682863</v>
      </c>
    </row>
    <row r="27" spans="1:4" ht="15" thickBot="1">
      <c r="A27" s="28" t="s">
        <v>22</v>
      </c>
      <c r="B27" s="27"/>
      <c r="C27" s="15">
        <f>C16+C26</f>
        <v>29570169</v>
      </c>
      <c r="D27" s="38">
        <f>D16+D26</f>
        <v>28668487</v>
      </c>
    </row>
    <row r="28" spans="1:4">
      <c r="A28" s="16"/>
      <c r="B28" s="19"/>
      <c r="C28" s="13"/>
      <c r="D28" s="14"/>
    </row>
    <row r="29" spans="1:4">
      <c r="A29" s="18" t="s">
        <v>23</v>
      </c>
      <c r="B29" s="22"/>
      <c r="C29" s="13"/>
      <c r="D29" s="14"/>
    </row>
    <row r="30" spans="1:4">
      <c r="A30" s="18" t="s">
        <v>24</v>
      </c>
      <c r="B30" s="19"/>
      <c r="C30" s="13"/>
      <c r="D30" s="14"/>
    </row>
    <row r="31" spans="1:4">
      <c r="A31" s="16" t="s">
        <v>25</v>
      </c>
      <c r="B31" s="19">
        <v>13</v>
      </c>
      <c r="C31" s="13">
        <v>5266462</v>
      </c>
      <c r="D31" s="14">
        <v>5266462</v>
      </c>
    </row>
    <row r="32" spans="1:4" ht="15" thickBot="1">
      <c r="A32" s="26" t="s">
        <v>26</v>
      </c>
      <c r="B32" s="27"/>
      <c r="C32" s="15">
        <v>8267571</v>
      </c>
      <c r="D32" s="29">
        <v>10223065</v>
      </c>
    </row>
    <row r="33" spans="1:4" ht="15" thickBot="1">
      <c r="A33" s="28" t="s">
        <v>27</v>
      </c>
      <c r="B33" s="27"/>
      <c r="C33" s="30">
        <f>SUM(C31:C32)</f>
        <v>13534033</v>
      </c>
      <c r="D33" s="39">
        <f>SUM(D31:D32)</f>
        <v>15489527</v>
      </c>
    </row>
    <row r="34" spans="1:4">
      <c r="A34" s="16"/>
      <c r="B34" s="19"/>
      <c r="C34" s="13"/>
      <c r="D34" s="14"/>
    </row>
    <row r="35" spans="1:4">
      <c r="A35" s="18" t="s">
        <v>28</v>
      </c>
      <c r="B35" s="19"/>
      <c r="C35" s="13"/>
      <c r="D35" s="14"/>
    </row>
    <row r="36" spans="1:4">
      <c r="A36" s="16" t="s">
        <v>29</v>
      </c>
      <c r="B36" s="19">
        <v>14</v>
      </c>
      <c r="C36" s="13">
        <v>150732</v>
      </c>
      <c r="D36" s="31">
        <v>298187</v>
      </c>
    </row>
    <row r="37" spans="1:4">
      <c r="A37" s="16" t="s">
        <v>30</v>
      </c>
      <c r="B37" s="19"/>
      <c r="C37" s="13">
        <v>171267</v>
      </c>
      <c r="D37" s="14">
        <v>201410</v>
      </c>
    </row>
    <row r="38" spans="1:4">
      <c r="A38" s="16" t="s">
        <v>31</v>
      </c>
      <c r="B38" s="19"/>
      <c r="C38" s="13">
        <v>160945</v>
      </c>
      <c r="D38" s="14">
        <v>160945</v>
      </c>
    </row>
    <row r="39" spans="1:4">
      <c r="A39" s="16" t="s">
        <v>32</v>
      </c>
      <c r="B39" s="19"/>
      <c r="C39" s="13">
        <v>270201</v>
      </c>
      <c r="D39" s="14">
        <v>270201</v>
      </c>
    </row>
    <row r="40" spans="1:4">
      <c r="A40" s="16" t="s">
        <v>33</v>
      </c>
      <c r="B40" s="19"/>
      <c r="C40" s="13">
        <v>147455</v>
      </c>
      <c r="D40" s="14"/>
    </row>
    <row r="41" spans="1:4" ht="15" thickBot="1">
      <c r="A41" s="16" t="s">
        <v>34</v>
      </c>
      <c r="B41" s="19"/>
      <c r="C41" s="13">
        <v>295336</v>
      </c>
      <c r="D41" s="14">
        <v>295336</v>
      </c>
    </row>
    <row r="42" spans="1:4" ht="15" thickBot="1">
      <c r="A42" s="23" t="s">
        <v>35</v>
      </c>
      <c r="B42" s="32"/>
      <c r="C42" s="25">
        <f>SUM(C36:C41)</f>
        <v>1195936</v>
      </c>
      <c r="D42" s="37">
        <f>SUM(D36:D41)</f>
        <v>1226079</v>
      </c>
    </row>
    <row r="43" spans="1:4">
      <c r="A43" s="18"/>
      <c r="B43" s="33"/>
      <c r="C43" s="13"/>
      <c r="D43" s="14"/>
    </row>
    <row r="44" spans="1:4">
      <c r="A44" s="18" t="s">
        <v>36</v>
      </c>
      <c r="B44" s="19"/>
      <c r="C44" s="13"/>
      <c r="D44" s="14"/>
    </row>
    <row r="45" spans="1:4">
      <c r="A45" s="16" t="s">
        <v>29</v>
      </c>
      <c r="B45" s="19">
        <v>14</v>
      </c>
      <c r="C45" s="100">
        <v>3562186</v>
      </c>
      <c r="D45" s="14">
        <v>3474480</v>
      </c>
    </row>
    <row r="46" spans="1:4">
      <c r="A46" s="16" t="s">
        <v>37</v>
      </c>
      <c r="B46" s="19">
        <v>15</v>
      </c>
      <c r="C46" s="100">
        <v>6288995</v>
      </c>
      <c r="D46" s="14">
        <v>4278847</v>
      </c>
    </row>
    <row r="47" spans="1:4">
      <c r="A47" s="16" t="s">
        <v>38</v>
      </c>
      <c r="B47" s="19"/>
      <c r="C47" s="100">
        <v>3678545</v>
      </c>
      <c r="D47" s="14"/>
    </row>
    <row r="48" spans="1:4">
      <c r="A48" s="16" t="s">
        <v>31</v>
      </c>
      <c r="B48" s="19"/>
      <c r="C48" s="100">
        <v>32283</v>
      </c>
      <c r="D48" s="14"/>
    </row>
    <row r="49" spans="1:4">
      <c r="A49" s="16" t="s">
        <v>33</v>
      </c>
      <c r="B49" s="19"/>
      <c r="C49" s="100">
        <v>251130</v>
      </c>
      <c r="D49" s="14">
        <v>36826</v>
      </c>
    </row>
    <row r="50" spans="1:4" ht="15" thickBot="1">
      <c r="A50" s="16" t="s">
        <v>126</v>
      </c>
      <c r="B50" s="19"/>
      <c r="C50" s="100">
        <v>1027061</v>
      </c>
      <c r="D50" s="14">
        <v>4162728</v>
      </c>
    </row>
    <row r="51" spans="1:4" ht="15" thickBot="1">
      <c r="A51" s="23" t="s">
        <v>39</v>
      </c>
      <c r="B51" s="24"/>
      <c r="C51" s="25">
        <f>SUM(C45:C50)</f>
        <v>14840200</v>
      </c>
      <c r="D51" s="37">
        <f>SUM(D45:D50)</f>
        <v>11952881</v>
      </c>
    </row>
    <row r="52" spans="1:4" ht="15" thickBot="1">
      <c r="A52" s="28" t="s">
        <v>40</v>
      </c>
      <c r="B52" s="27"/>
      <c r="C52" s="15">
        <f>C51+C42</f>
        <v>16036136</v>
      </c>
      <c r="D52" s="38">
        <f>D51+D42</f>
        <v>13178960</v>
      </c>
    </row>
    <row r="53" spans="1:4" ht="15" thickBot="1">
      <c r="A53" s="34" t="s">
        <v>41</v>
      </c>
      <c r="B53" s="35"/>
      <c r="C53" s="36">
        <f>C52+C33</f>
        <v>29570169</v>
      </c>
      <c r="D53" s="40">
        <f>D52+D33</f>
        <v>28668487</v>
      </c>
    </row>
    <row r="54" spans="1:4" ht="15" thickTop="1">
      <c r="C54" s="41">
        <f>C53-C27</f>
        <v>0</v>
      </c>
      <c r="D54" s="41">
        <f>D53-D27</f>
        <v>0</v>
      </c>
    </row>
    <row r="56" spans="1:4">
      <c r="A56" s="91" t="s">
        <v>114</v>
      </c>
      <c r="B56" s="109"/>
      <c r="C56" s="109"/>
      <c r="D56" s="109"/>
    </row>
    <row r="57" spans="1:4" ht="25.5" customHeight="1">
      <c r="A57" s="91"/>
      <c r="B57" s="110" t="s">
        <v>115</v>
      </c>
      <c r="C57" s="110"/>
      <c r="D57" s="110"/>
    </row>
    <row r="58" spans="1:4">
      <c r="A58" s="91"/>
      <c r="B58" s="92"/>
    </row>
    <row r="59" spans="1:4">
      <c r="A59" s="91" t="s">
        <v>121</v>
      </c>
      <c r="B59" s="109"/>
      <c r="C59" s="109"/>
      <c r="D59" s="109"/>
    </row>
    <row r="60" spans="1:4" ht="25.5" customHeight="1">
      <c r="A60" s="91"/>
      <c r="B60" s="110" t="s">
        <v>122</v>
      </c>
      <c r="C60" s="110"/>
      <c r="D60" s="110"/>
    </row>
  </sheetData>
  <mergeCells count="7">
    <mergeCell ref="B60:D60"/>
    <mergeCell ref="B1:D1"/>
    <mergeCell ref="A5:A6"/>
    <mergeCell ref="B5:B6"/>
    <mergeCell ref="B56:D56"/>
    <mergeCell ref="B57:D57"/>
    <mergeCell ref="B59:D59"/>
  </mergeCells>
  <pageMargins left="0.7" right="0.7" top="0.75" bottom="0.75" header="0.3" footer="0.3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ОПиУ</vt:lpstr>
      <vt:lpstr>ОИК</vt:lpstr>
      <vt:lpstr>ДДС</vt:lpstr>
      <vt:lpstr>Баланс 1 полугодие</vt:lpstr>
      <vt:lpstr>'Баланс 1 полугодие'!_Hlk157676277</vt:lpstr>
      <vt:lpstr>'Баланс 1 полугодие'!_Hlk157676278</vt:lpstr>
      <vt:lpstr>ОПиУ!_Hlk157676791</vt:lpstr>
      <vt:lpstr>ОПиУ!_Hlk157676792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Aigerim Makhambetkul</dc:creator>
  <cp:lastModifiedBy>Людмила Панасюк</cp:lastModifiedBy>
  <cp:lastPrinted>2025-08-13T13:40:16Z</cp:lastPrinted>
  <dcterms:created xsi:type="dcterms:W3CDTF">2025-06-17T10:35:50Z</dcterms:created>
  <dcterms:modified xsi:type="dcterms:W3CDTF">2025-08-14T06:52:47Z</dcterms:modified>
</cp:coreProperties>
</file>