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623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ilara.narzhanova\Desktop\Новая папка\новая 09 06\"/>
    </mc:Choice>
  </mc:AlternateContent>
  <xr:revisionPtr revIDLastSave="0" documentId="13_ncr:1_{F3CCC68B-B328-446C-B85A-36AE649D3C5F}" xr6:coauthVersionLast="47" xr6:coauthVersionMax="47" xr10:uidLastSave="{00000000-0000-0000-0000-000000000000}"/>
  <bookViews>
    <workbookView xWindow="-108" yWindow="-108" windowWidth="23256" windowHeight="12456" activeTab="1" xr2:uid="{00000000-000D-0000-FFFF-FFFF00000000}"/>
  </bookViews>
  <sheets>
    <sheet name="Бух.баланс" sheetId="1" r:id="rId1"/>
    <sheet name="ОСД" sheetId="13" r:id="rId2"/>
    <sheet name="ОДДС" sheetId="4" r:id="rId3"/>
    <sheet name="ОИК" sheetId="14" r:id="rId4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26" i="4" l="1"/>
  <c r="F16" i="4"/>
  <c r="E44" i="1"/>
  <c r="D44" i="1"/>
  <c r="E43" i="1"/>
  <c r="D43" i="1"/>
  <c r="D34" i="1" l="1"/>
  <c r="E16" i="1"/>
  <c r="E10" i="13"/>
  <c r="E16" i="13" s="1"/>
  <c r="E20" i="13" s="1"/>
  <c r="E23" i="13" s="1"/>
  <c r="F18" i="14"/>
  <c r="D17" i="14"/>
  <c r="D10" i="13"/>
  <c r="D16" i="13" s="1"/>
  <c r="D16" i="1" l="1"/>
  <c r="E23" i="1"/>
  <c r="E24" i="1" s="1"/>
  <c r="D23" i="1"/>
  <c r="D24" i="1" l="1"/>
  <c r="E34" i="1" l="1"/>
  <c r="E45" i="1" s="1"/>
  <c r="D45" i="1" l="1"/>
</calcChain>
</file>

<file path=xl/sharedStrings.xml><?xml version="1.0" encoding="utf-8"?>
<sst xmlns="http://schemas.openxmlformats.org/spreadsheetml/2006/main" count="165" uniqueCount="113">
  <si>
    <t>Активы</t>
  </si>
  <si>
    <t>Денежные средства и их эквиваленты</t>
  </si>
  <si>
    <t>Краткосрочная торговая и прочая дебиторская задолженность</t>
  </si>
  <si>
    <t>Текущий подоходный налог</t>
  </si>
  <si>
    <t>Запасы</t>
  </si>
  <si>
    <t>Прочие краткосрочные активы</t>
  </si>
  <si>
    <t>Долгосрочные финансовые активы, оцениваемые по амортизированной стоимости</t>
  </si>
  <si>
    <t>Долгосрочные производные финансовые инструменты</t>
  </si>
  <si>
    <t>Долгосрочная торговая и прочая дебиторская задолженность</t>
  </si>
  <si>
    <t>Долгосрочная дебиторская задолженность по аренде</t>
  </si>
  <si>
    <t>Основные средства</t>
  </si>
  <si>
    <t>Нематериальные активы</t>
  </si>
  <si>
    <t>Прочие долгосрочные активы</t>
  </si>
  <si>
    <t>Краткосрочные финансовые обязательства, оцениваемые по амортизированной стоимости</t>
  </si>
  <si>
    <t>Краткосрочная торговая и прочая кредиторская задолженность</t>
  </si>
  <si>
    <t>Краткосрочные  оценочные обязательства</t>
  </si>
  <si>
    <t>Прочие краткосрочные обязательства</t>
  </si>
  <si>
    <t>Отложенные налоговые обязательства</t>
  </si>
  <si>
    <t>Руководитель</t>
  </si>
  <si>
    <t>Новичкова В. В.</t>
  </si>
  <si>
    <t>(фамилия, имя, отчество (при его наличии))</t>
  </si>
  <si>
    <t>(подпись)</t>
  </si>
  <si>
    <t>Главный бухгалтер</t>
  </si>
  <si>
    <t>Хасиетова Г.М.</t>
  </si>
  <si>
    <t>Место печати</t>
  </si>
  <si>
    <t>(при наличии)</t>
  </si>
  <si>
    <t>Итого капитал</t>
  </si>
  <si>
    <t>Прочие расходы</t>
  </si>
  <si>
    <t>Прочие доходы</t>
  </si>
  <si>
    <t xml:space="preserve">КАПИТАЛ И ОБЯЗАТЕЛЬСТВА </t>
  </si>
  <si>
    <t>ОТЧЕТ О ФИНАНСОВОМ  ПОЛОЖЕНИИ</t>
  </si>
  <si>
    <t>На 31 марта 2025 года</t>
  </si>
  <si>
    <t>За 3 месяца, закончившиеся 31 марта 2025 года</t>
  </si>
  <si>
    <t>ОТЧЕТ О ДВИЖЕНИИ ДЕНЕЖНЫХ  СРЕДСТВ</t>
  </si>
  <si>
    <t>Движение денежных средств от операционной деятельности</t>
  </si>
  <si>
    <t xml:space="preserve">Чистый отток денежных средств от инвестиционной деятельности </t>
  </si>
  <si>
    <t>Движение денежных средств от финансовой деятельности</t>
  </si>
  <si>
    <t>За 3 месяца, закончившиеся 31 марта 2024 года</t>
  </si>
  <si>
    <t>В тысячах тенге</t>
  </si>
  <si>
    <t xml:space="preserve"> Чистые денежные потоки полученные, от финансовой деятельности </t>
  </si>
  <si>
    <t xml:space="preserve"> Влияние изменений валютных курсов на денежные средства  и их эквиваленты</t>
  </si>
  <si>
    <t>Чистое  увеличение /уменьшение денежных средств и их эквивалентах</t>
  </si>
  <si>
    <t>Денежные средства и их эквиваленты на начало отчетного периода</t>
  </si>
  <si>
    <t>Денежные средства и их эквиваленты на конец отчетного периода</t>
  </si>
  <si>
    <t xml:space="preserve">Чистые денежные потоки, полученные от операционной деятельности </t>
  </si>
  <si>
    <t xml:space="preserve"> прочие выплаты</t>
  </si>
  <si>
    <t xml:space="preserve">  подоходный налог и другие платежи в бюджет</t>
  </si>
  <si>
    <t xml:space="preserve"> выплата вознаграждения</t>
  </si>
  <si>
    <t xml:space="preserve"> выплаты по оплате труда</t>
  </si>
  <si>
    <t xml:space="preserve"> платежи поставщикам за товары и услуги</t>
  </si>
  <si>
    <t xml:space="preserve"> прочие поступления</t>
  </si>
  <si>
    <t xml:space="preserve"> реализация товаров и услуг</t>
  </si>
  <si>
    <t xml:space="preserve"> предоставление займов</t>
  </si>
  <si>
    <t xml:space="preserve">выпуск облигаций </t>
  </si>
  <si>
    <t>Примечание</t>
  </si>
  <si>
    <t>Долгосрочные активы</t>
  </si>
  <si>
    <t>Краткосрочные активы</t>
  </si>
  <si>
    <t>ИТОГО АКТИВЫ</t>
  </si>
  <si>
    <t xml:space="preserve"> Капитал</t>
  </si>
  <si>
    <t>Уставный капитал</t>
  </si>
  <si>
    <t>Накопленный (убыток)</t>
  </si>
  <si>
    <t>Долгосрочные обязательства</t>
  </si>
  <si>
    <t>Текущие обязательства</t>
  </si>
  <si>
    <t xml:space="preserve">ИТОГО КАПИТАЛ И ОБЯЗАТЕЛЬСТВА </t>
  </si>
  <si>
    <t>Итого обязательства</t>
  </si>
  <si>
    <t>по состоянию на 31 марта 2025 года</t>
  </si>
  <si>
    <t>TOO "Freedom Mobile"</t>
  </si>
  <si>
    <t>(фамилия, имя, отчество (при его наличии)</t>
  </si>
  <si>
    <t>Валовый доход</t>
  </si>
  <si>
    <t>Общие административные расходы</t>
  </si>
  <si>
    <t xml:space="preserve">Расходы по реализации </t>
  </si>
  <si>
    <t>Доходы по финансирванию</t>
  </si>
  <si>
    <t>Расходы по финансированию</t>
  </si>
  <si>
    <t>(Убыток) / прибыль до налогооблажения</t>
  </si>
  <si>
    <t>Экономия / (расходы) по налогу на прибыль</t>
  </si>
  <si>
    <t>(Убыток) / прибыль за отчетный период</t>
  </si>
  <si>
    <t>Прочий совокупный доход</t>
  </si>
  <si>
    <t>Итого совокупный (убыток) / доход за отчетныйи период, за вычетом налога на прибыль</t>
  </si>
  <si>
    <t>за 3 месяца , закончившиеся 31 марта 2025 года</t>
  </si>
  <si>
    <t>ОТЧЕТ ОБ ИЗМЕНЕНИЯХ В КАПИТАЛЕ</t>
  </si>
  <si>
    <t>Накопленный убыток</t>
  </si>
  <si>
    <t>Итого</t>
  </si>
  <si>
    <t xml:space="preserve">На 1 января 2024 года </t>
  </si>
  <si>
    <t xml:space="preserve">Дивиденды  выплате </t>
  </si>
  <si>
    <t xml:space="preserve">На 1 января 2025 года </t>
  </si>
  <si>
    <t>Чистая прибыль за год</t>
  </si>
  <si>
    <t>Дивиденды к выплате</t>
  </si>
  <si>
    <t>На 31 марта 2024года</t>
  </si>
  <si>
    <t>Убыток за период</t>
  </si>
  <si>
    <t xml:space="preserve">Итого совокупный убыток за период </t>
  </si>
  <si>
    <t>Движение денежных средств от инвестиционной  деятельности</t>
  </si>
  <si>
    <t>приобретение основных средств</t>
  </si>
  <si>
    <t>(1 637 142)</t>
  </si>
  <si>
    <t>(12 458 090)</t>
  </si>
  <si>
    <t>(23 719 278)</t>
  </si>
  <si>
    <t>(394 054)</t>
  </si>
  <si>
    <t>(24 113 332)</t>
  </si>
  <si>
    <t>(23 022 192)</t>
  </si>
  <si>
    <t>Итого совокупный убыток за год</t>
  </si>
  <si>
    <t>31 декабря 2024 года</t>
  </si>
  <si>
    <t>31 марта 2025 года</t>
  </si>
  <si>
    <t>Обязательства по налогам</t>
  </si>
  <si>
    <t xml:space="preserve">Операционная прибыль / убыток </t>
  </si>
  <si>
    <t>ОТЧЕТ О СОВОКУПНОМ УБЫТКЕ</t>
  </si>
  <si>
    <t>(11 366 950)</t>
  </si>
  <si>
    <t>(14 095 232)</t>
  </si>
  <si>
    <t>(22 628 138)</t>
  </si>
  <si>
    <t>(13 004 092)</t>
  </si>
  <si>
    <t xml:space="preserve">Краткосрочные обязательства по договорам покупателями  </t>
  </si>
  <si>
    <t>Вознаграждения работникам</t>
  </si>
  <si>
    <t xml:space="preserve">   прочие выбытия</t>
  </si>
  <si>
    <t>Доход от реализации продукции и оказания услуг</t>
  </si>
  <si>
    <t>Себестоимость реализованной проукции и оказанных услуг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</si>
</sst>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7">
    <numFmt numFmtId="164" formatCode="#,##0,"/>
    <numFmt numFmtId="165" formatCode="[=-24111473406]&quot;(24 111 473)&quot;;General"/>
    <numFmt numFmtId="166" formatCode="[=-23720278070.99]&quot;(23 720 278)&quot;;General"/>
    <numFmt numFmtId="167" formatCode="[=-23020333406]&quot;(23 020 333)&quot;;General"/>
    <numFmt numFmtId="168" formatCode="[=-22629138070.99]&quot;(22 629 138)&quot;;General"/>
    <numFmt numFmtId="169" formatCode="[=-800000000]&quot;(800 000)&quot;;General"/>
    <numFmt numFmtId="170" formatCode="[=-22330064.77]&quot;(22 330)&quot;;General"/>
    <numFmt numFmtId="171" formatCode="[=-18104685606.47]&quot;(18 104 686)&quot;;General"/>
    <numFmt numFmtId="172" formatCode="[=-391195335.01]&quot;(391 195)&quot;;General"/>
    <numFmt numFmtId="173" formatCode="[=-2178449269.43]&quot;(2 178 449)&quot;;General"/>
    <numFmt numFmtId="174" formatCode="_-* #,##0\ _₽_-;\-* #,##0\ _₽_-;_-* &quot;-&quot;\ _₽_-;_-@_-"/>
    <numFmt numFmtId="175" formatCode="[=-610250147.57]&quot;(610 250)&quot;;General"/>
    <numFmt numFmtId="176" formatCode="[=-394054311.81]&quot;(394 054)&quot;;General"/>
    <numFmt numFmtId="177" formatCode="[=-24113332382.8]&quot;(24 113 332)&quot;;General"/>
    <numFmt numFmtId="178" formatCode="[=-23719278070.99]&quot;(23 719 278)&quot;;General"/>
    <numFmt numFmtId="179" formatCode="[=-23022192382.8]&quot;(23 022 192)&quot;;General"/>
    <numFmt numFmtId="180" formatCode="[=-22628138070.99]&quot;(22 628 138)&quot;;General"/>
    <numFmt numFmtId="181" formatCode="[=-1637141933.45]&quot;(1 637 142)&quot;;General"/>
    <numFmt numFmtId="182" formatCode="[=-1634141933.45]&quot;(1 634 142)&quot;;General"/>
    <numFmt numFmtId="183" formatCode="[=-1280893127.44]&quot;(1 280 893)&quot;;General"/>
    <numFmt numFmtId="184" formatCode="[=-27336641.1]&quot;(27 337)&quot;;General"/>
    <numFmt numFmtId="185" formatCode="[=-1053122587.12]&quot;(1 053 123)&quot;;General"/>
    <numFmt numFmtId="186" formatCode="[=-815200]&quot;(815)&quot;;General"/>
    <numFmt numFmtId="187" formatCode="[=-4111811144.7]&quot;(4 111 811)&quot;;General"/>
    <numFmt numFmtId="188" formatCode="[=-1728105359]&quot;(1 728 105)&quot;;General"/>
    <numFmt numFmtId="189" formatCode="[=-1013738163.38]&quot;(1 013 738)&quot;;General"/>
    <numFmt numFmtId="190" formatCode="[=-168766505.37]&quot;(168 767)&quot;;General"/>
  </numFmts>
  <fonts count="21" x14ac:knownFonts="1">
    <font>
      <sz val="8"/>
      <name val="Arial"/>
    </font>
    <font>
      <sz val="8"/>
      <name val="Arial"/>
      <family val="2"/>
    </font>
    <font>
      <b/>
      <sz val="11"/>
      <name val="Arial"/>
      <family val="2"/>
      <charset val="204"/>
    </font>
    <font>
      <b/>
      <sz val="9"/>
      <name val="Arial"/>
      <family val="2"/>
      <charset val="204"/>
    </font>
    <font>
      <sz val="9"/>
      <name val="Arial"/>
      <family val="2"/>
      <charset val="204"/>
    </font>
    <font>
      <sz val="7"/>
      <name val="Arial"/>
      <family val="2"/>
      <charset val="204"/>
    </font>
    <font>
      <b/>
      <sz val="8"/>
      <name val="Arial"/>
      <family val="2"/>
      <charset val="204"/>
    </font>
    <font>
      <b/>
      <sz val="8"/>
      <name val="Arial"/>
      <family val="2"/>
      <charset val="204"/>
    </font>
    <font>
      <sz val="8"/>
      <name val="Arial"/>
      <family val="2"/>
      <charset val="204"/>
    </font>
    <font>
      <b/>
      <sz val="11"/>
      <name val="Arial"/>
      <family val="2"/>
      <charset val="204"/>
    </font>
    <font>
      <b/>
      <sz val="9"/>
      <name val="Arial"/>
      <family val="2"/>
      <charset val="204"/>
    </font>
    <font>
      <sz val="9"/>
      <name val="Arial"/>
      <family val="2"/>
      <charset val="204"/>
    </font>
    <font>
      <sz val="10"/>
      <name val="Arial"/>
      <family val="2"/>
      <charset val="204"/>
    </font>
    <font>
      <b/>
      <sz val="10"/>
      <name val="Times New Roman"/>
      <family val="1"/>
      <charset val="204"/>
    </font>
    <font>
      <sz val="10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7"/>
      <name val="Arial"/>
      <family val="2"/>
      <charset val="204"/>
    </font>
    <font>
      <i/>
      <sz val="8"/>
      <name val="Times New Roman"/>
      <family val="1"/>
      <charset val="204"/>
    </font>
    <font>
      <sz val="9"/>
      <color theme="1"/>
      <name val="Arial"/>
      <family val="2"/>
      <charset val="204"/>
    </font>
    <font>
      <b/>
      <sz val="9"/>
      <color theme="1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rgb="FF000000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7">
    <xf numFmtId="0" fontId="0" fillId="0" borderId="0"/>
    <xf numFmtId="0" fontId="1" fillId="0" borderId="0"/>
    <xf numFmtId="0" fontId="12" fillId="0" borderId="0"/>
    <xf numFmtId="0" fontId="12" fillId="0" borderId="0"/>
    <xf numFmtId="0" fontId="12" fillId="0" borderId="0"/>
    <xf numFmtId="0" fontId="1" fillId="0" borderId="0"/>
    <xf numFmtId="0" fontId="1" fillId="0" borderId="0"/>
  </cellStyleXfs>
  <cellXfs count="161">
    <xf numFmtId="0" fontId="0" fillId="0" borderId="0" xfId="0"/>
    <xf numFmtId="0" fontId="0" fillId="0" borderId="0" xfId="0" applyAlignment="1">
      <alignment horizontal="left"/>
    </xf>
    <xf numFmtId="0" fontId="3" fillId="0" borderId="0" xfId="0" applyFont="1" applyAlignment="1">
      <alignment horizontal="left"/>
    </xf>
    <xf numFmtId="0" fontId="1" fillId="0" borderId="0" xfId="1"/>
    <xf numFmtId="0" fontId="1" fillId="0" borderId="0" xfId="1" applyAlignment="1">
      <alignment horizontal="left"/>
    </xf>
    <xf numFmtId="0" fontId="0" fillId="0" borderId="2" xfId="0" applyBorder="1"/>
    <xf numFmtId="0" fontId="5" fillId="0" borderId="3" xfId="0" applyFont="1" applyBorder="1" applyAlignment="1">
      <alignment horizontal="center" vertical="top"/>
    </xf>
    <xf numFmtId="0" fontId="0" fillId="0" borderId="2" xfId="0" applyBorder="1" applyAlignment="1">
      <alignment horizontal="center"/>
    </xf>
    <xf numFmtId="0" fontId="13" fillId="0" borderId="0" xfId="2" applyFont="1" applyAlignment="1">
      <alignment horizontal="left"/>
    </xf>
    <xf numFmtId="0" fontId="16" fillId="0" borderId="0" xfId="0" applyFont="1" applyAlignment="1">
      <alignment horizontal="center" wrapText="1"/>
    </xf>
    <xf numFmtId="0" fontId="15" fillId="0" borderId="0" xfId="0" applyFont="1" applyAlignment="1">
      <alignment wrapText="1"/>
    </xf>
    <xf numFmtId="164" fontId="4" fillId="0" borderId="0" xfId="1" applyNumberFormat="1" applyFont="1" applyAlignment="1">
      <alignment vertical="center"/>
    </xf>
    <xf numFmtId="0" fontId="4" fillId="0" borderId="0" xfId="1" applyFont="1" applyAlignment="1">
      <alignment vertical="center"/>
    </xf>
    <xf numFmtId="0" fontId="4" fillId="0" borderId="0" xfId="1" applyFont="1" applyAlignment="1">
      <alignment vertical="top"/>
    </xf>
    <xf numFmtId="0" fontId="10" fillId="0" borderId="6" xfId="1" applyFont="1" applyBorder="1" applyAlignment="1">
      <alignment vertical="center" wrapText="1"/>
    </xf>
    <xf numFmtId="0" fontId="4" fillId="0" borderId="6" xfId="1" applyFont="1" applyBorder="1" applyAlignment="1">
      <alignment vertical="center"/>
    </xf>
    <xf numFmtId="164" fontId="4" fillId="0" borderId="6" xfId="1" applyNumberFormat="1" applyFont="1" applyBorder="1" applyAlignment="1">
      <alignment vertical="center"/>
    </xf>
    <xf numFmtId="0" fontId="11" fillId="0" borderId="0" xfId="1" applyFont="1" applyAlignment="1">
      <alignment vertical="center"/>
    </xf>
    <xf numFmtId="0" fontId="10" fillId="0" borderId="0" xfId="1" applyFont="1" applyAlignment="1">
      <alignment horizontal="left" vertical="center" wrapText="1"/>
    </xf>
    <xf numFmtId="0" fontId="10" fillId="0" borderId="5" xfId="1" applyFont="1" applyBorder="1" applyAlignment="1">
      <alignment vertical="center" wrapText="1"/>
    </xf>
    <xf numFmtId="0" fontId="4" fillId="0" borderId="5" xfId="1" applyFont="1" applyBorder="1" applyAlignment="1">
      <alignment vertical="center"/>
    </xf>
    <xf numFmtId="169" fontId="3" fillId="0" borderId="5" xfId="1" applyNumberFormat="1" applyFont="1" applyBorder="1" applyAlignment="1">
      <alignment vertical="center"/>
    </xf>
    <xf numFmtId="0" fontId="12" fillId="0" borderId="0" xfId="1" applyFont="1" applyAlignment="1">
      <alignment vertical="center"/>
    </xf>
    <xf numFmtId="0" fontId="10" fillId="0" borderId="0" xfId="1" applyFont="1" applyAlignment="1">
      <alignment horizontal="center" vertical="top" wrapText="1"/>
    </xf>
    <xf numFmtId="0" fontId="10" fillId="0" borderId="0" xfId="1" applyFont="1" applyAlignment="1">
      <alignment vertical="top" wrapText="1"/>
    </xf>
    <xf numFmtId="0" fontId="12" fillId="0" borderId="6" xfId="1" applyFont="1" applyBorder="1" applyAlignment="1">
      <alignment vertical="center"/>
    </xf>
    <xf numFmtId="0" fontId="10" fillId="0" borderId="6" xfId="1" applyFont="1" applyBorder="1" applyAlignment="1">
      <alignment horizontal="center" vertical="top" wrapText="1"/>
    </xf>
    <xf numFmtId="0" fontId="10" fillId="0" borderId="6" xfId="1" applyFont="1" applyBorder="1" applyAlignment="1">
      <alignment vertical="top" wrapText="1"/>
    </xf>
    <xf numFmtId="0" fontId="10" fillId="0" borderId="6" xfId="1" applyFont="1" applyBorder="1" applyAlignment="1">
      <alignment horizontal="center" vertical="center" wrapText="1"/>
    </xf>
    <xf numFmtId="170" fontId="3" fillId="0" borderId="0" xfId="1" applyNumberFormat="1" applyFont="1" applyAlignment="1">
      <alignment vertical="center"/>
    </xf>
    <xf numFmtId="0" fontId="11" fillId="0" borderId="0" xfId="1" applyFont="1" applyAlignment="1">
      <alignment horizontal="left" wrapText="1" indent="1"/>
    </xf>
    <xf numFmtId="164" fontId="3" fillId="0" borderId="5" xfId="1" applyNumberFormat="1" applyFont="1" applyBorder="1" applyAlignment="1">
      <alignment vertical="center"/>
    </xf>
    <xf numFmtId="164" fontId="3" fillId="0" borderId="6" xfId="1" applyNumberFormat="1" applyFont="1" applyBorder="1" applyAlignment="1">
      <alignment vertical="center"/>
    </xf>
    <xf numFmtId="49" fontId="11" fillId="0" borderId="0" xfId="1" applyNumberFormat="1" applyFont="1" applyAlignment="1">
      <alignment vertical="top" wrapText="1"/>
    </xf>
    <xf numFmtId="0" fontId="11" fillId="0" borderId="6" xfId="1" applyFont="1" applyBorder="1" applyAlignment="1">
      <alignment vertical="top"/>
    </xf>
    <xf numFmtId="0" fontId="10" fillId="0" borderId="5" xfId="1" applyFont="1" applyBorder="1" applyAlignment="1">
      <alignment vertical="top"/>
    </xf>
    <xf numFmtId="0" fontId="11" fillId="0" borderId="0" xfId="1" applyFont="1" applyAlignment="1">
      <alignment horizontal="left" vertical="center"/>
    </xf>
    <xf numFmtId="0" fontId="10" fillId="0" borderId="0" xfId="0" applyFont="1" applyAlignment="1">
      <alignment horizontal="left"/>
    </xf>
    <xf numFmtId="0" fontId="4" fillId="0" borderId="0" xfId="0" applyFont="1" applyAlignment="1">
      <alignment horizontal="center" vertical="center"/>
    </xf>
    <xf numFmtId="164" fontId="4" fillId="0" borderId="0" xfId="0" applyNumberFormat="1" applyFont="1" applyAlignment="1">
      <alignment horizontal="right" vertical="center"/>
    </xf>
    <xf numFmtId="0" fontId="3" fillId="0" borderId="0" xfId="0" applyFont="1" applyAlignment="1">
      <alignment horizontal="center" vertical="center"/>
    </xf>
    <xf numFmtId="164" fontId="3" fillId="0" borderId="0" xfId="0" applyNumberFormat="1" applyFont="1" applyAlignment="1">
      <alignment horizontal="right" vertical="center"/>
    </xf>
    <xf numFmtId="0" fontId="4" fillId="0" borderId="6" xfId="0" applyFont="1" applyBorder="1" applyAlignment="1">
      <alignment horizontal="center" vertical="center"/>
    </xf>
    <xf numFmtId="164" fontId="4" fillId="0" borderId="6" xfId="0" applyNumberFormat="1" applyFont="1" applyBorder="1" applyAlignment="1">
      <alignment horizontal="right" vertical="center"/>
    </xf>
    <xf numFmtId="0" fontId="4" fillId="0" borderId="0" xfId="0" applyFont="1" applyAlignment="1">
      <alignment horizontal="left" vertical="center"/>
    </xf>
    <xf numFmtId="0" fontId="10" fillId="0" borderId="0" xfId="0" applyFont="1" applyAlignment="1">
      <alignment horizontal="left" vertical="center" wrapText="1"/>
    </xf>
    <xf numFmtId="0" fontId="10" fillId="0" borderId="0" xfId="0" applyFont="1" applyAlignment="1">
      <alignment horizontal="left" vertical="center"/>
    </xf>
    <xf numFmtId="0" fontId="11" fillId="0" borderId="0" xfId="0" applyFont="1" applyAlignment="1">
      <alignment horizontal="left" vertical="center" wrapText="1"/>
    </xf>
    <xf numFmtId="0" fontId="4" fillId="0" borderId="0" xfId="0" applyFont="1" applyAlignment="1">
      <alignment horizontal="left" vertical="center" wrapText="1"/>
    </xf>
    <xf numFmtId="0" fontId="4" fillId="0" borderId="6" xfId="0" applyFont="1" applyBorder="1" applyAlignment="1">
      <alignment horizontal="left" vertical="center"/>
    </xf>
    <xf numFmtId="0" fontId="4" fillId="0" borderId="0" xfId="0" applyFont="1" applyAlignment="1">
      <alignment horizontal="left" vertical="top"/>
    </xf>
    <xf numFmtId="0" fontId="4" fillId="0" borderId="2" xfId="0" applyFont="1" applyBorder="1" applyAlignment="1">
      <alignment horizontal="left" vertical="center"/>
    </xf>
    <xf numFmtId="0" fontId="4" fillId="0" borderId="2" xfId="0" applyFont="1" applyBorder="1" applyAlignment="1">
      <alignment horizontal="center" vertical="center"/>
    </xf>
    <xf numFmtId="164" fontId="4" fillId="0" borderId="2" xfId="0" applyNumberFormat="1" applyFont="1" applyBorder="1" applyAlignment="1">
      <alignment horizontal="right" vertical="center"/>
    </xf>
    <xf numFmtId="164" fontId="3" fillId="0" borderId="7" xfId="0" applyNumberFormat="1" applyFont="1" applyBorder="1" applyAlignment="1">
      <alignment horizontal="right" vertical="center"/>
    </xf>
    <xf numFmtId="0" fontId="11" fillId="0" borderId="0" xfId="0" applyFont="1" applyAlignment="1">
      <alignment horizontal="left" vertical="center"/>
    </xf>
    <xf numFmtId="167" fontId="3" fillId="0" borderId="0" xfId="0" applyNumberFormat="1" applyFont="1" applyAlignment="1">
      <alignment horizontal="right" vertical="center"/>
    </xf>
    <xf numFmtId="168" fontId="3" fillId="0" borderId="0" xfId="0" applyNumberFormat="1" applyFont="1" applyAlignment="1">
      <alignment horizontal="right" vertical="center"/>
    </xf>
    <xf numFmtId="0" fontId="0" fillId="0" borderId="0" xfId="0" applyAlignment="1">
      <alignment horizontal="left" vertical="top"/>
    </xf>
    <xf numFmtId="0" fontId="0" fillId="0" borderId="0" xfId="0" applyAlignment="1">
      <alignment horizontal="center"/>
    </xf>
    <xf numFmtId="164" fontId="10" fillId="0" borderId="0" xfId="0" applyNumberFormat="1" applyFont="1" applyAlignment="1">
      <alignment horizontal="right" vertical="center"/>
    </xf>
    <xf numFmtId="0" fontId="10" fillId="0" borderId="6" xfId="0" applyFont="1" applyBorder="1" applyAlignment="1">
      <alignment horizontal="left" vertical="center" wrapText="1"/>
    </xf>
    <xf numFmtId="0" fontId="3" fillId="0" borderId="0" xfId="0" applyFont="1" applyAlignment="1">
      <alignment vertical="center"/>
    </xf>
    <xf numFmtId="0" fontId="4" fillId="0" borderId="0" xfId="0" applyFont="1" applyAlignment="1">
      <alignment horizontal="center"/>
    </xf>
    <xf numFmtId="0" fontId="4" fillId="0" borderId="2" xfId="0" applyFont="1" applyBorder="1" applyAlignment="1">
      <alignment horizontal="left" vertical="center" wrapText="1"/>
    </xf>
    <xf numFmtId="0" fontId="4" fillId="0" borderId="2" xfId="0" applyFont="1" applyBorder="1" applyAlignment="1">
      <alignment horizontal="center"/>
    </xf>
    <xf numFmtId="0" fontId="10" fillId="0" borderId="3" xfId="0" applyFont="1" applyBorder="1" applyAlignment="1">
      <alignment horizontal="left" vertical="center" wrapText="1"/>
    </xf>
    <xf numFmtId="0" fontId="3" fillId="0" borderId="3" xfId="0" applyFont="1" applyBorder="1" applyAlignment="1">
      <alignment horizontal="center" vertical="center"/>
    </xf>
    <xf numFmtId="0" fontId="10" fillId="0" borderId="0" xfId="0" applyFont="1" applyAlignment="1">
      <alignment vertical="center"/>
    </xf>
    <xf numFmtId="0" fontId="8" fillId="0" borderId="0" xfId="0" applyFont="1" applyAlignment="1">
      <alignment horizontal="left"/>
    </xf>
    <xf numFmtId="0" fontId="0" fillId="0" borderId="0" xfId="0" applyAlignment="1">
      <alignment horizontal="center" vertical="center"/>
    </xf>
    <xf numFmtId="0" fontId="0" fillId="0" borderId="2" xfId="0" applyBorder="1" applyAlignment="1">
      <alignment horizontal="left"/>
    </xf>
    <xf numFmtId="0" fontId="5" fillId="0" borderId="0" xfId="0" applyFont="1" applyAlignment="1">
      <alignment horizontal="center" vertical="top"/>
    </xf>
    <xf numFmtId="0" fontId="5" fillId="0" borderId="0" xfId="0" applyFont="1" applyAlignment="1">
      <alignment vertical="top"/>
    </xf>
    <xf numFmtId="0" fontId="3" fillId="0" borderId="1" xfId="0" applyFont="1" applyBorder="1" applyAlignment="1">
      <alignment wrapText="1"/>
    </xf>
    <xf numFmtId="0" fontId="17" fillId="0" borderId="0" xfId="0" applyFont="1" applyAlignment="1">
      <alignment vertical="top" wrapText="1"/>
    </xf>
    <xf numFmtId="0" fontId="10" fillId="0" borderId="6" xfId="0" applyFont="1" applyBorder="1" applyAlignment="1">
      <alignment horizontal="left" vertical="center"/>
    </xf>
    <xf numFmtId="0" fontId="3" fillId="0" borderId="6" xfId="0" applyFont="1" applyBorder="1" applyAlignment="1">
      <alignment horizontal="center" vertical="center"/>
    </xf>
    <xf numFmtId="0" fontId="11" fillId="0" borderId="0" xfId="0" applyFont="1" applyAlignment="1">
      <alignment horizontal="left" vertical="top"/>
    </xf>
    <xf numFmtId="164" fontId="11" fillId="0" borderId="0" xfId="0" applyNumberFormat="1" applyFont="1" applyAlignment="1">
      <alignment horizontal="right" vertical="center"/>
    </xf>
    <xf numFmtId="0" fontId="10" fillId="0" borderId="6" xfId="1" applyFont="1" applyBorder="1" applyAlignment="1">
      <alignment horizontal="right" vertical="top" wrapText="1"/>
    </xf>
    <xf numFmtId="0" fontId="10" fillId="0" borderId="6" xfId="1" applyFont="1" applyBorder="1" applyAlignment="1">
      <alignment horizontal="right" wrapText="1"/>
    </xf>
    <xf numFmtId="0" fontId="10" fillId="0" borderId="6" xfId="1" applyFont="1" applyBorder="1" applyAlignment="1">
      <alignment horizontal="center" wrapText="1"/>
    </xf>
    <xf numFmtId="166" fontId="7" fillId="0" borderId="0" xfId="1" applyNumberFormat="1" applyFont="1" applyAlignment="1">
      <alignment vertical="center"/>
    </xf>
    <xf numFmtId="0" fontId="15" fillId="0" borderId="6" xfId="0" applyFont="1" applyBorder="1" applyAlignment="1">
      <alignment wrapText="1"/>
    </xf>
    <xf numFmtId="0" fontId="15" fillId="0" borderId="6" xfId="0" applyFont="1" applyBorder="1" applyAlignment="1">
      <alignment horizontal="center" wrapText="1"/>
    </xf>
    <xf numFmtId="3" fontId="15" fillId="0" borderId="0" xfId="0" applyNumberFormat="1" applyFont="1" applyAlignment="1">
      <alignment horizontal="right" wrapText="1"/>
    </xf>
    <xf numFmtId="174" fontId="18" fillId="0" borderId="0" xfId="0" applyNumberFormat="1" applyFont="1"/>
    <xf numFmtId="0" fontId="15" fillId="0" borderId="0" xfId="0" applyFont="1" applyAlignment="1">
      <alignment horizontal="center" wrapText="1"/>
    </xf>
    <xf numFmtId="0" fontId="16" fillId="0" borderId="0" xfId="0" applyFont="1" applyAlignment="1">
      <alignment wrapText="1"/>
    </xf>
    <xf numFmtId="164" fontId="7" fillId="0" borderId="0" xfId="1" applyNumberFormat="1" applyFont="1" applyAlignment="1">
      <alignment vertical="center"/>
    </xf>
    <xf numFmtId="174" fontId="16" fillId="0" borderId="0" xfId="0" applyNumberFormat="1" applyFont="1" applyAlignment="1">
      <alignment horizontal="right" wrapText="1"/>
    </xf>
    <xf numFmtId="174" fontId="14" fillId="0" borderId="0" xfId="0" applyNumberFormat="1" applyFont="1" applyAlignment="1">
      <alignment horizontal="right" wrapText="1"/>
    </xf>
    <xf numFmtId="164" fontId="7" fillId="0" borderId="8" xfId="1" applyNumberFormat="1" applyFont="1" applyBorder="1" applyAlignment="1">
      <alignment vertical="center"/>
    </xf>
    <xf numFmtId="164" fontId="10" fillId="0" borderId="6" xfId="0" applyNumberFormat="1" applyFont="1" applyBorder="1" applyAlignment="1">
      <alignment horizontal="right" vertical="center"/>
    </xf>
    <xf numFmtId="0" fontId="3" fillId="0" borderId="0" xfId="0" applyFont="1" applyAlignment="1">
      <alignment wrapText="1"/>
    </xf>
    <xf numFmtId="0" fontId="11" fillId="0" borderId="0" xfId="0" applyFont="1" applyAlignment="1">
      <alignment horizontal="center" vertical="center"/>
    </xf>
    <xf numFmtId="0" fontId="11" fillId="0" borderId="6" xfId="0" applyFont="1" applyBorder="1" applyAlignment="1">
      <alignment horizontal="center" vertical="center"/>
    </xf>
    <xf numFmtId="0" fontId="11" fillId="0" borderId="0" xfId="0" applyFont="1" applyAlignment="1">
      <alignment horizontal="center" vertical="top"/>
    </xf>
    <xf numFmtId="2" fontId="0" fillId="0" borderId="0" xfId="0" applyNumberFormat="1" applyAlignment="1">
      <alignment horizontal="left"/>
    </xf>
    <xf numFmtId="164" fontId="1" fillId="0" borderId="0" xfId="1" applyNumberFormat="1"/>
    <xf numFmtId="0" fontId="11" fillId="0" borderId="0" xfId="1" applyFont="1" applyAlignment="1">
      <alignment horizontal="left" vertical="center" wrapText="1"/>
    </xf>
    <xf numFmtId="0" fontId="11" fillId="0" borderId="0" xfId="1" applyFont="1" applyAlignment="1">
      <alignment horizontal="left" wrapText="1"/>
    </xf>
    <xf numFmtId="164" fontId="10" fillId="0" borderId="6" xfId="5" applyNumberFormat="1" applyFont="1" applyBorder="1" applyAlignment="1">
      <alignment horizontal="right" vertical="center"/>
    </xf>
    <xf numFmtId="164" fontId="10" fillId="0" borderId="5" xfId="5" applyNumberFormat="1" applyFont="1" applyBorder="1" applyAlignment="1">
      <alignment horizontal="right" vertical="center"/>
    </xf>
    <xf numFmtId="175" fontId="10" fillId="0" borderId="6" xfId="5" applyNumberFormat="1" applyFont="1" applyBorder="1" applyAlignment="1">
      <alignment horizontal="right" vertical="center"/>
    </xf>
    <xf numFmtId="164" fontId="7" fillId="0" borderId="0" xfId="1" applyNumberFormat="1" applyFont="1" applyAlignment="1">
      <alignment horizontal="right" vertical="center"/>
    </xf>
    <xf numFmtId="166" fontId="7" fillId="0" borderId="0" xfId="1" applyNumberFormat="1" applyFont="1" applyAlignment="1">
      <alignment horizontal="right" vertical="center"/>
    </xf>
    <xf numFmtId="172" fontId="7" fillId="0" borderId="0" xfId="1" applyNumberFormat="1" applyFont="1" applyAlignment="1">
      <alignment horizontal="right" vertical="center"/>
    </xf>
    <xf numFmtId="174" fontId="15" fillId="0" borderId="0" xfId="0" applyNumberFormat="1" applyFont="1" applyAlignment="1">
      <alignment horizontal="right" wrapText="1"/>
    </xf>
    <xf numFmtId="0" fontId="10" fillId="0" borderId="5" xfId="0" applyFont="1" applyBorder="1" applyAlignment="1">
      <alignment horizontal="center" vertical="center"/>
    </xf>
    <xf numFmtId="174" fontId="14" fillId="0" borderId="5" xfId="0" applyNumberFormat="1" applyFont="1" applyBorder="1" applyAlignment="1">
      <alignment horizontal="right" wrapText="1"/>
    </xf>
    <xf numFmtId="0" fontId="10" fillId="0" borderId="6" xfId="0" applyFont="1" applyBorder="1" applyAlignment="1">
      <alignment horizontal="center" vertical="center"/>
    </xf>
    <xf numFmtId="164" fontId="7" fillId="0" borderId="6" xfId="1" applyNumberFormat="1" applyFont="1" applyBorder="1" applyAlignment="1">
      <alignment horizontal="right" vertical="center"/>
    </xf>
    <xf numFmtId="0" fontId="11" fillId="0" borderId="5" xfId="0" applyFont="1" applyBorder="1" applyAlignment="1">
      <alignment horizontal="left" vertical="center"/>
    </xf>
    <xf numFmtId="165" fontId="7" fillId="0" borderId="9" xfId="1" applyNumberFormat="1" applyFont="1" applyBorder="1" applyAlignment="1">
      <alignment horizontal="right" vertical="center"/>
    </xf>
    <xf numFmtId="182" fontId="10" fillId="0" borderId="6" xfId="0" applyNumberFormat="1" applyFont="1" applyBorder="1" applyAlignment="1">
      <alignment horizontal="right" vertical="center"/>
    </xf>
    <xf numFmtId="0" fontId="3" fillId="0" borderId="6" xfId="0" applyFont="1" applyBorder="1" applyAlignment="1">
      <alignment horizontal="left" vertical="center" wrapText="1"/>
    </xf>
    <xf numFmtId="183" fontId="10" fillId="0" borderId="6" xfId="0" applyNumberFormat="1" applyFont="1" applyBorder="1" applyAlignment="1">
      <alignment horizontal="right" vertical="center"/>
    </xf>
    <xf numFmtId="176" fontId="3" fillId="0" borderId="6" xfId="6" applyNumberFormat="1" applyFont="1" applyBorder="1" applyAlignment="1">
      <alignment horizontal="right" vertical="center"/>
    </xf>
    <xf numFmtId="181" fontId="3" fillId="0" borderId="6" xfId="6" applyNumberFormat="1" applyFont="1" applyBorder="1" applyAlignment="1">
      <alignment horizontal="right" vertical="center"/>
    </xf>
    <xf numFmtId="173" fontId="3" fillId="0" borderId="6" xfId="0" applyNumberFormat="1" applyFont="1" applyBorder="1" applyAlignment="1">
      <alignment horizontal="right" vertical="center" wrapText="1"/>
    </xf>
    <xf numFmtId="0" fontId="3" fillId="0" borderId="6" xfId="1" applyFont="1" applyBorder="1" applyAlignment="1">
      <alignment vertical="center"/>
    </xf>
    <xf numFmtId="0" fontId="11" fillId="0" borderId="6" xfId="1" applyFont="1" applyBorder="1" applyAlignment="1">
      <alignment horizontal="left" vertical="center"/>
    </xf>
    <xf numFmtId="164" fontId="3" fillId="0" borderId="6" xfId="0" applyNumberFormat="1" applyFont="1" applyBorder="1" applyAlignment="1">
      <alignment horizontal="right" vertical="center"/>
    </xf>
    <xf numFmtId="173" fontId="6" fillId="0" borderId="0" xfId="0" applyNumberFormat="1" applyFont="1" applyAlignment="1">
      <alignment horizontal="right" vertical="center" wrapText="1"/>
    </xf>
    <xf numFmtId="166" fontId="6" fillId="0" borderId="6" xfId="1" applyNumberFormat="1" applyFont="1" applyBorder="1" applyAlignment="1">
      <alignment horizontal="right" vertical="center"/>
    </xf>
    <xf numFmtId="171" fontId="6" fillId="0" borderId="0" xfId="1" applyNumberFormat="1" applyFont="1" applyAlignment="1">
      <alignment horizontal="right" vertical="center"/>
    </xf>
    <xf numFmtId="166" fontId="6" fillId="0" borderId="0" xfId="1" applyNumberFormat="1" applyFont="1" applyAlignment="1">
      <alignment horizontal="right" vertical="center"/>
    </xf>
    <xf numFmtId="168" fontId="6" fillId="0" borderId="6" xfId="1" applyNumberFormat="1" applyFont="1" applyBorder="1" applyAlignment="1">
      <alignment horizontal="right" vertical="center"/>
    </xf>
    <xf numFmtId="179" fontId="10" fillId="0" borderId="6" xfId="0" applyNumberFormat="1" applyFont="1" applyBorder="1" applyAlignment="1">
      <alignment horizontal="right" vertical="center"/>
    </xf>
    <xf numFmtId="180" fontId="10" fillId="0" borderId="6" xfId="0" applyNumberFormat="1" applyFont="1" applyBorder="1" applyAlignment="1">
      <alignment horizontal="right" vertical="center"/>
    </xf>
    <xf numFmtId="0" fontId="11" fillId="0" borderId="6" xfId="0" applyFont="1" applyBorder="1" applyAlignment="1">
      <alignment horizontal="left" vertical="center"/>
    </xf>
    <xf numFmtId="177" fontId="11" fillId="0" borderId="6" xfId="0" applyNumberFormat="1" applyFont="1" applyBorder="1" applyAlignment="1">
      <alignment horizontal="right" vertical="center"/>
    </xf>
    <xf numFmtId="178" fontId="11" fillId="0" borderId="6" xfId="0" applyNumberFormat="1" applyFont="1" applyBorder="1" applyAlignment="1">
      <alignment horizontal="right" vertical="center"/>
    </xf>
    <xf numFmtId="0" fontId="3" fillId="0" borderId="7" xfId="0" applyFont="1" applyBorder="1" applyAlignment="1">
      <alignment horizontal="left" vertical="center" wrapText="1"/>
    </xf>
    <xf numFmtId="0" fontId="4" fillId="0" borderId="7" xfId="0" applyFont="1" applyBorder="1" applyAlignment="1">
      <alignment horizontal="center" vertical="center"/>
    </xf>
    <xf numFmtId="186" fontId="4" fillId="0" borderId="0" xfId="0" applyNumberFormat="1" applyFont="1" applyAlignment="1">
      <alignment horizontal="right" vertical="center"/>
    </xf>
    <xf numFmtId="184" fontId="4" fillId="0" borderId="0" xfId="0" applyNumberFormat="1" applyFont="1" applyAlignment="1">
      <alignment horizontal="right" vertical="center"/>
    </xf>
    <xf numFmtId="185" fontId="4" fillId="0" borderId="2" xfId="0" applyNumberFormat="1" applyFont="1" applyBorder="1" applyAlignment="1">
      <alignment horizontal="right" vertical="center"/>
    </xf>
    <xf numFmtId="187" fontId="4" fillId="0" borderId="2" xfId="0" applyNumberFormat="1" applyFont="1" applyBorder="1" applyAlignment="1">
      <alignment horizontal="right" vertical="center"/>
    </xf>
    <xf numFmtId="188" fontId="3" fillId="0" borderId="5" xfId="0" applyNumberFormat="1" applyFont="1" applyBorder="1" applyAlignment="1">
      <alignment horizontal="right" vertical="center"/>
    </xf>
    <xf numFmtId="189" fontId="3" fillId="0" borderId="5" xfId="0" applyNumberFormat="1" applyFont="1" applyBorder="1" applyAlignment="1">
      <alignment horizontal="right" vertical="center"/>
    </xf>
    <xf numFmtId="0" fontId="4" fillId="0" borderId="0" xfId="1" applyFont="1" applyAlignment="1">
      <alignment wrapText="1"/>
    </xf>
    <xf numFmtId="190" fontId="3" fillId="0" borderId="6" xfId="0" applyNumberFormat="1" applyFont="1" applyBorder="1" applyAlignment="1">
      <alignment horizontal="right" vertical="center"/>
    </xf>
    <xf numFmtId="0" fontId="3" fillId="0" borderId="5" xfId="1" applyFont="1" applyBorder="1" applyAlignment="1">
      <alignment horizontal="center" vertical="center"/>
    </xf>
    <xf numFmtId="0" fontId="20" fillId="0" borderId="5" xfId="1" applyFont="1" applyBorder="1" applyAlignment="1">
      <alignment horizontal="center" vertical="center"/>
    </xf>
    <xf numFmtId="0" fontId="19" fillId="0" borderId="0" xfId="0" applyFont="1" applyAlignment="1">
      <alignment horizontal="center" vertical="center"/>
    </xf>
    <xf numFmtId="0" fontId="19" fillId="0" borderId="2" xfId="0" applyFont="1" applyBorder="1" applyAlignment="1">
      <alignment horizontal="center" vertical="center"/>
    </xf>
    <xf numFmtId="0" fontId="19" fillId="0" borderId="0" xfId="0" applyFont="1" applyAlignment="1">
      <alignment horizontal="center" vertical="center" wrapText="1"/>
    </xf>
    <xf numFmtId="0" fontId="9" fillId="0" borderId="0" xfId="0" applyFont="1" applyAlignment="1">
      <alignment horizontal="left"/>
    </xf>
    <xf numFmtId="0" fontId="2" fillId="0" borderId="0" xfId="0" applyFont="1" applyAlignment="1">
      <alignment horizontal="left"/>
    </xf>
    <xf numFmtId="0" fontId="3" fillId="0" borderId="0" xfId="0" applyFont="1" applyAlignment="1">
      <alignment horizontal="left" vertical="center"/>
    </xf>
    <xf numFmtId="0" fontId="13" fillId="0" borderId="0" xfId="2" applyFont="1" applyAlignment="1">
      <alignment horizontal="left"/>
    </xf>
    <xf numFmtId="0" fontId="3" fillId="0" borderId="1" xfId="0" applyFont="1" applyBorder="1" applyAlignment="1">
      <alignment horizontal="center" wrapText="1"/>
    </xf>
    <xf numFmtId="0" fontId="5" fillId="0" borderId="4" xfId="0" applyFont="1" applyBorder="1" applyAlignment="1">
      <alignment horizontal="center" vertical="top"/>
    </xf>
    <xf numFmtId="0" fontId="10" fillId="0" borderId="0" xfId="1" applyFont="1" applyAlignment="1">
      <alignment horizontal="left" vertical="center"/>
    </xf>
    <xf numFmtId="0" fontId="3" fillId="0" borderId="0" xfId="1" applyFont="1" applyAlignment="1">
      <alignment horizontal="left" vertical="center"/>
    </xf>
    <xf numFmtId="0" fontId="3" fillId="0" borderId="0" xfId="1" applyFont="1" applyAlignment="1">
      <alignment horizontal="left" vertical="center" wrapText="1"/>
    </xf>
    <xf numFmtId="0" fontId="10" fillId="0" borderId="0" xfId="1" applyFont="1" applyAlignment="1">
      <alignment horizontal="left" vertical="center" wrapText="1"/>
    </xf>
    <xf numFmtId="0" fontId="10" fillId="0" borderId="5" xfId="1" applyFont="1" applyBorder="1" applyAlignment="1">
      <alignment horizontal="left" vertical="center" wrapText="1"/>
    </xf>
  </cellXfs>
  <cellStyles count="7">
    <cellStyle name="Normal 2" xfId="1" xr:uid="{C013A697-51C0-4EBB-9FA6-880E9F1B424F}"/>
    <cellStyle name="Обычный" xfId="0" builtinId="0"/>
    <cellStyle name="Обычный 17" xfId="2" xr:uid="{7F38BB89-AFA2-4D31-ABAD-9E4BDA987FD6}"/>
    <cellStyle name="Обычный 21" xfId="4" xr:uid="{5E748403-2D08-41C5-AE83-84ACB15E0BF9}"/>
    <cellStyle name="Обычный 3 2 2" xfId="3" xr:uid="{7A2C3564-99C1-4428-857C-61C58C80C559}"/>
    <cellStyle name="Обычный_ОДДС" xfId="5" xr:uid="{CE5A8787-526E-4500-80A7-9444B356E9B7}"/>
    <cellStyle name="Обычный_ОСД" xfId="6" xr:uid="{E80EA0C2-4B43-4DB1-8C5C-C0320279134F}"/>
  </cellStyles>
  <dxfs count="0"/>
  <tableStyles count="0" defaultTableStyle="TableStyleMedium9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  <pageSetUpPr autoPageBreaks="0" fitToPage="1"/>
  </sheetPr>
  <dimension ref="A1:I56"/>
  <sheetViews>
    <sheetView zoomScaleNormal="100" workbookViewId="0">
      <selection activeCell="C11" sqref="C11"/>
    </sheetView>
  </sheetViews>
  <sheetFormatPr defaultColWidth="10.42578125" defaultRowHeight="11.4" customHeight="1" x14ac:dyDescent="0.2"/>
  <cols>
    <col min="1" max="1" width="1.42578125" style="1" customWidth="1"/>
    <col min="2" max="2" width="68.42578125" style="1" customWidth="1"/>
    <col min="3" max="3" width="18.28515625" style="1" customWidth="1"/>
    <col min="4" max="4" width="23.5703125" style="1" customWidth="1"/>
    <col min="5" max="5" width="21.28515625" style="1" customWidth="1"/>
    <col min="8" max="8" width="18.42578125" customWidth="1"/>
    <col min="9" max="9" width="18.28515625" customWidth="1"/>
  </cols>
  <sheetData>
    <row r="1" spans="2:5" s="1" customFormat="1" ht="9.6" customHeight="1" x14ac:dyDescent="0.2"/>
    <row r="2" spans="2:5" s="1" customFormat="1" ht="30.6" customHeight="1" x14ac:dyDescent="0.25">
      <c r="B2" s="150" t="s">
        <v>66</v>
      </c>
      <c r="C2" s="151"/>
      <c r="D2" s="151"/>
      <c r="E2" s="151"/>
    </row>
    <row r="3" spans="2:5" s="1" customFormat="1" ht="9.6" customHeight="1" x14ac:dyDescent="0.2"/>
    <row r="4" spans="2:5" s="1" customFormat="1" ht="15" customHeight="1" x14ac:dyDescent="0.25">
      <c r="B4" s="151" t="s">
        <v>30</v>
      </c>
      <c r="C4" s="151"/>
      <c r="D4" s="151"/>
      <c r="E4" s="151"/>
    </row>
    <row r="5" spans="2:5" s="1" customFormat="1" ht="15" customHeight="1" x14ac:dyDescent="0.25">
      <c r="B5" s="153" t="s">
        <v>65</v>
      </c>
      <c r="C5" s="153"/>
      <c r="D5" s="153"/>
      <c r="E5" s="153"/>
    </row>
    <row r="6" spans="2:5" s="1" customFormat="1" ht="15" customHeight="1" x14ac:dyDescent="0.25">
      <c r="B6" s="8"/>
      <c r="C6" s="8"/>
      <c r="D6" s="8"/>
      <c r="E6" s="8"/>
    </row>
    <row r="7" spans="2:5" s="1" customFormat="1" ht="35.4" customHeight="1" thickBot="1" x14ac:dyDescent="0.25">
      <c r="B7" s="25" t="s">
        <v>38</v>
      </c>
      <c r="C7" s="26" t="s">
        <v>54</v>
      </c>
      <c r="D7" s="28" t="s">
        <v>100</v>
      </c>
      <c r="E7" s="28" t="s">
        <v>99</v>
      </c>
    </row>
    <row r="8" spans="2:5" s="1" customFormat="1" ht="35.4" customHeight="1" x14ac:dyDescent="0.2">
      <c r="B8" s="22" t="s">
        <v>0</v>
      </c>
      <c r="C8" s="23"/>
      <c r="D8" s="24"/>
      <c r="E8" s="23"/>
    </row>
    <row r="9" spans="2:5" s="1" customFormat="1" ht="13.05" customHeight="1" x14ac:dyDescent="0.2">
      <c r="B9" s="46" t="s">
        <v>55</v>
      </c>
    </row>
    <row r="10" spans="2:5" s="1" customFormat="1" ht="23.4" customHeight="1" x14ac:dyDescent="0.2">
      <c r="B10" s="47" t="s">
        <v>6</v>
      </c>
      <c r="C10" s="38"/>
      <c r="D10" s="39">
        <v>6271817626.2200003</v>
      </c>
      <c r="E10" s="39">
        <v>5381443715.3800011</v>
      </c>
    </row>
    <row r="11" spans="2:5" s="1" customFormat="1" ht="12" customHeight="1" x14ac:dyDescent="0.2">
      <c r="B11" s="44" t="s">
        <v>8</v>
      </c>
      <c r="C11" s="38"/>
      <c r="D11" s="39"/>
      <c r="E11" s="39"/>
    </row>
    <row r="12" spans="2:5" s="1" customFormat="1" ht="12" customHeight="1" x14ac:dyDescent="0.2">
      <c r="B12" s="44" t="s">
        <v>9</v>
      </c>
      <c r="C12" s="38"/>
      <c r="D12" s="39">
        <v>130214008.16</v>
      </c>
      <c r="E12" s="39">
        <v>128186679.43000001</v>
      </c>
    </row>
    <row r="13" spans="2:5" s="1" customFormat="1" ht="10.050000000000001" customHeight="1" x14ac:dyDescent="0.2">
      <c r="B13" s="44" t="s">
        <v>10</v>
      </c>
      <c r="C13" s="147">
        <v>6</v>
      </c>
      <c r="D13" s="39">
        <v>545698143.23000002</v>
      </c>
      <c r="E13" s="39">
        <v>612075608.37</v>
      </c>
    </row>
    <row r="14" spans="2:5" s="1" customFormat="1" ht="10.050000000000001" customHeight="1" x14ac:dyDescent="0.2">
      <c r="B14" s="44" t="s">
        <v>11</v>
      </c>
      <c r="C14" s="38"/>
      <c r="D14" s="39">
        <v>18527017.489999998</v>
      </c>
      <c r="E14" s="39">
        <v>22255629.98</v>
      </c>
    </row>
    <row r="15" spans="2:5" s="1" customFormat="1" ht="10.95" customHeight="1" x14ac:dyDescent="0.2">
      <c r="B15" s="51" t="s">
        <v>12</v>
      </c>
      <c r="C15" s="52"/>
      <c r="D15" s="53">
        <v>114099.54</v>
      </c>
      <c r="E15" s="53">
        <v>114099.54</v>
      </c>
    </row>
    <row r="16" spans="2:5" s="1" customFormat="1" ht="10.95" customHeight="1" x14ac:dyDescent="0.2">
      <c r="B16" s="44"/>
      <c r="C16" s="38"/>
      <c r="D16" s="41">
        <f>SUM(D10:D15)</f>
        <v>6966370894.6400003</v>
      </c>
      <c r="E16" s="41">
        <f>SUM(E10:E15)</f>
        <v>6144075732.7000008</v>
      </c>
    </row>
    <row r="17" spans="2:9" s="1" customFormat="1" ht="12" customHeight="1" x14ac:dyDescent="0.2">
      <c r="B17" s="46" t="s">
        <v>56</v>
      </c>
    </row>
    <row r="18" spans="2:9" s="1" customFormat="1" ht="12" customHeight="1" x14ac:dyDescent="0.2">
      <c r="B18" s="44" t="s">
        <v>1</v>
      </c>
      <c r="C18" s="147">
        <v>15</v>
      </c>
      <c r="D18" s="39">
        <v>1402956336.5599999</v>
      </c>
      <c r="E18" s="39">
        <v>981053330.79999995</v>
      </c>
    </row>
    <row r="19" spans="2:9" s="1" customFormat="1" ht="12" customHeight="1" x14ac:dyDescent="0.2">
      <c r="B19" s="44" t="s">
        <v>2</v>
      </c>
      <c r="C19" s="147">
        <v>11</v>
      </c>
      <c r="D19" s="39">
        <v>1567763030.53</v>
      </c>
      <c r="E19" s="39">
        <v>1351679671.52</v>
      </c>
    </row>
    <row r="20" spans="2:9" s="1" customFormat="1" ht="12" customHeight="1" x14ac:dyDescent="0.2">
      <c r="B20" s="44" t="s">
        <v>3</v>
      </c>
      <c r="C20" s="147"/>
      <c r="D20" s="39">
        <v>5900000</v>
      </c>
      <c r="E20" s="39">
        <v>4521196</v>
      </c>
    </row>
    <row r="21" spans="2:9" s="1" customFormat="1" ht="12" customHeight="1" x14ac:dyDescent="0.2">
      <c r="B21" s="50" t="s">
        <v>4</v>
      </c>
      <c r="C21" s="147">
        <v>12</v>
      </c>
      <c r="D21" s="39">
        <v>4167703457.3899999</v>
      </c>
      <c r="E21" s="39">
        <v>5119587316.6599998</v>
      </c>
    </row>
    <row r="22" spans="2:9" s="1" customFormat="1" ht="12" customHeight="1" x14ac:dyDescent="0.2">
      <c r="B22" s="51" t="s">
        <v>5</v>
      </c>
      <c r="C22" s="148">
        <v>16</v>
      </c>
      <c r="D22" s="53">
        <v>2084466342.8700001</v>
      </c>
      <c r="E22" s="53">
        <v>940552915.79999995</v>
      </c>
    </row>
    <row r="23" spans="2:9" s="1" customFormat="1" ht="12" customHeight="1" thickBot="1" x14ac:dyDescent="0.25">
      <c r="B23" s="135"/>
      <c r="C23" s="136"/>
      <c r="D23" s="54">
        <f>SUM(D18:D22)</f>
        <v>9228789167.3500004</v>
      </c>
      <c r="E23" s="54">
        <f>SUM(E18:E22)</f>
        <v>8397394430.7799997</v>
      </c>
    </row>
    <row r="24" spans="2:9" s="1" customFormat="1" ht="12" customHeight="1" thickBot="1" x14ac:dyDescent="0.25">
      <c r="B24" s="61" t="s">
        <v>57</v>
      </c>
      <c r="C24" s="77"/>
      <c r="D24" s="124">
        <f>D16+D23</f>
        <v>16195160061.990002</v>
      </c>
      <c r="E24" s="124">
        <f>E16+E23</f>
        <v>14541470163.48</v>
      </c>
    </row>
    <row r="25" spans="2:9" s="1" customFormat="1" ht="12" customHeight="1" x14ac:dyDescent="0.2"/>
    <row r="26" spans="2:9" s="1" customFormat="1" ht="12" customHeight="1" x14ac:dyDescent="0.2">
      <c r="B26" s="152" t="s">
        <v>29</v>
      </c>
      <c r="C26" s="152"/>
      <c r="D26" s="59"/>
      <c r="E26" s="59"/>
    </row>
    <row r="27" spans="2:9" s="1" customFormat="1" ht="12" customHeight="1" x14ac:dyDescent="0.2">
      <c r="B27" s="46" t="s">
        <v>58</v>
      </c>
      <c r="C27" s="58"/>
      <c r="D27" s="58"/>
    </row>
    <row r="28" spans="2:9" s="1" customFormat="1" ht="12" customHeight="1" x14ac:dyDescent="0.2">
      <c r="B28" s="55" t="s">
        <v>59</v>
      </c>
      <c r="C28" s="147">
        <v>17</v>
      </c>
      <c r="D28" s="39">
        <v>1091140000</v>
      </c>
      <c r="E28" s="39">
        <v>1091140000</v>
      </c>
    </row>
    <row r="29" spans="2:9" s="1" customFormat="1" ht="12" customHeight="1" thickBot="1" x14ac:dyDescent="0.25">
      <c r="B29" s="132" t="s">
        <v>60</v>
      </c>
      <c r="C29" s="42"/>
      <c r="D29" s="133">
        <v>-24113332382.799999</v>
      </c>
      <c r="E29" s="134">
        <v>-23719278070.990002</v>
      </c>
      <c r="I29" s="99"/>
    </row>
    <row r="30" spans="2:9" s="1" customFormat="1" ht="12" customHeight="1" thickBot="1" x14ac:dyDescent="0.25">
      <c r="B30" s="61" t="s">
        <v>26</v>
      </c>
      <c r="C30" s="77"/>
      <c r="D30" s="130">
        <v>-23022192382.799999</v>
      </c>
      <c r="E30" s="131">
        <v>-22628138070.990002</v>
      </c>
    </row>
    <row r="31" spans="2:9" s="1" customFormat="1" ht="29.4" customHeight="1" x14ac:dyDescent="0.2">
      <c r="B31" s="46" t="s">
        <v>61</v>
      </c>
      <c r="C31" s="58"/>
      <c r="D31" s="58"/>
      <c r="E31" s="58"/>
    </row>
    <row r="32" spans="2:9" s="1" customFormat="1" ht="12" customHeight="1" x14ac:dyDescent="0.2">
      <c r="B32" s="44" t="s">
        <v>7</v>
      </c>
      <c r="C32" s="38"/>
      <c r="D32" s="39">
        <v>33725691341.419998</v>
      </c>
      <c r="E32" s="39">
        <v>35073593510.190002</v>
      </c>
    </row>
    <row r="33" spans="1:8" s="1" customFormat="1" ht="12" customHeight="1" thickBot="1" x14ac:dyDescent="0.25">
      <c r="B33" s="49" t="s">
        <v>17</v>
      </c>
      <c r="C33" s="42"/>
      <c r="D33" s="43">
        <v>83206132.719999999</v>
      </c>
      <c r="E33" s="43">
        <v>83206132.719999999</v>
      </c>
    </row>
    <row r="34" spans="1:8" s="1" customFormat="1" ht="12" customHeight="1" x14ac:dyDescent="0.2">
      <c r="B34" s="45"/>
      <c r="C34" s="40"/>
      <c r="D34" s="60">
        <f>SUM(D32:D33)</f>
        <v>33808897474.139999</v>
      </c>
      <c r="E34" s="60">
        <f>SUM(E32:E33)</f>
        <v>35156799642.910004</v>
      </c>
    </row>
    <row r="35" spans="1:8" s="1" customFormat="1" ht="13.05" customHeight="1" x14ac:dyDescent="0.2">
      <c r="B35" s="68" t="s">
        <v>62</v>
      </c>
      <c r="C35" s="62"/>
      <c r="D35" s="62"/>
    </row>
    <row r="36" spans="1:8" s="1" customFormat="1" ht="25.05" customHeight="1" x14ac:dyDescent="0.2">
      <c r="B36" s="48" t="s">
        <v>13</v>
      </c>
      <c r="C36" s="38"/>
      <c r="D36" s="39">
        <v>1960996160.8099999</v>
      </c>
      <c r="E36" s="39">
        <v>1960996160.8099999</v>
      </c>
    </row>
    <row r="37" spans="1:8" s="1" customFormat="1" ht="25.05" customHeight="1" x14ac:dyDescent="0.2">
      <c r="A37" s="69"/>
      <c r="B37" s="47" t="s">
        <v>101</v>
      </c>
      <c r="C37" s="38"/>
      <c r="D37" s="137">
        <v>-815200</v>
      </c>
      <c r="E37" s="39">
        <v>73500</v>
      </c>
    </row>
    <row r="38" spans="1:8" s="1" customFormat="1" ht="25.05" customHeight="1" x14ac:dyDescent="0.2">
      <c r="B38" s="47" t="s">
        <v>109</v>
      </c>
      <c r="C38" s="38"/>
      <c r="D38" s="39">
        <v>7122504.8399999999</v>
      </c>
      <c r="E38" s="39">
        <v>1979375.84</v>
      </c>
    </row>
    <row r="39" spans="1:8" s="1" customFormat="1" ht="12" customHeight="1" x14ac:dyDescent="0.2">
      <c r="B39" s="48" t="s">
        <v>14</v>
      </c>
      <c r="C39" s="63"/>
      <c r="D39" s="39">
        <v>4068107075.3400002</v>
      </c>
      <c r="E39" s="39">
        <v>4013556204.71</v>
      </c>
    </row>
    <row r="40" spans="1:8" s="1" customFormat="1" ht="12" customHeight="1" x14ac:dyDescent="0.2">
      <c r="B40" s="48" t="s">
        <v>15</v>
      </c>
      <c r="C40" s="63"/>
      <c r="D40" s="39">
        <v>155720228</v>
      </c>
      <c r="E40" s="39">
        <v>175351136</v>
      </c>
    </row>
    <row r="41" spans="1:8" s="1" customFormat="1" ht="12" customHeight="1" x14ac:dyDescent="0.2">
      <c r="B41" s="48" t="s">
        <v>108</v>
      </c>
      <c r="C41" s="63"/>
      <c r="D41" s="39">
        <v>270446788.98000002</v>
      </c>
      <c r="E41" s="138">
        <v>-27336641.100000001</v>
      </c>
    </row>
    <row r="42" spans="1:8" s="1" customFormat="1" ht="12" customHeight="1" x14ac:dyDescent="0.2">
      <c r="B42" s="64" t="s">
        <v>16</v>
      </c>
      <c r="C42" s="65"/>
      <c r="D42" s="139">
        <v>-1053122587.12</v>
      </c>
      <c r="E42" s="140">
        <v>-4111811144.6999998</v>
      </c>
    </row>
    <row r="43" spans="1:8" s="1" customFormat="1" ht="12" customHeight="1" x14ac:dyDescent="0.2">
      <c r="B43" s="66"/>
      <c r="C43" s="67"/>
      <c r="D43" s="60">
        <f>SUM(D36:D42)</f>
        <v>5408454970.8499994</v>
      </c>
      <c r="E43" s="60">
        <f>SUM(E36:E42)</f>
        <v>2012808591.5599995</v>
      </c>
    </row>
    <row r="44" spans="1:8" s="1" customFormat="1" ht="12" customHeight="1" x14ac:dyDescent="0.2">
      <c r="B44" s="45" t="s">
        <v>64</v>
      </c>
      <c r="C44" s="40"/>
      <c r="D44" s="60">
        <f>D34+D43</f>
        <v>39217352444.989998</v>
      </c>
      <c r="E44" s="60">
        <f>E34+E43</f>
        <v>37169608234.470001</v>
      </c>
    </row>
    <row r="45" spans="1:8" s="1" customFormat="1" ht="12" customHeight="1" thickBot="1" x14ac:dyDescent="0.25">
      <c r="B45" s="76" t="s">
        <v>63</v>
      </c>
      <c r="C45" s="77"/>
      <c r="D45" s="94">
        <f>D30+D44</f>
        <v>16195160062.189999</v>
      </c>
      <c r="E45" s="94">
        <f>E30+E44</f>
        <v>14541470163.48</v>
      </c>
    </row>
    <row r="46" spans="1:8" ht="10.95" customHeight="1" x14ac:dyDescent="0.2">
      <c r="F46" s="1"/>
      <c r="H46" s="1"/>
    </row>
    <row r="47" spans="1:8" ht="10.95" customHeight="1" x14ac:dyDescent="0.2">
      <c r="F47" s="1"/>
      <c r="H47" s="1"/>
    </row>
    <row r="48" spans="1:8" ht="10.95" customHeight="1" x14ac:dyDescent="0.2">
      <c r="F48" s="1"/>
    </row>
    <row r="49" spans="2:5" s="1" customFormat="1" ht="12" customHeight="1" x14ac:dyDescent="0.25">
      <c r="B49" s="2" t="s">
        <v>18</v>
      </c>
      <c r="C49" s="74" t="s">
        <v>19</v>
      </c>
      <c r="E49" s="71"/>
    </row>
    <row r="50" spans="2:5" s="1" customFormat="1" ht="29.4" customHeight="1" x14ac:dyDescent="0.2">
      <c r="C50" s="75" t="s">
        <v>67</v>
      </c>
      <c r="E50" s="70" t="s">
        <v>21</v>
      </c>
    </row>
    <row r="51" spans="2:5" s="1" customFormat="1" ht="10.95" customHeight="1" x14ac:dyDescent="0.2"/>
    <row r="52" spans="2:5" s="1" customFormat="1" ht="10.95" customHeight="1" x14ac:dyDescent="0.2"/>
    <row r="53" spans="2:5" s="1" customFormat="1" ht="24.6" customHeight="1" x14ac:dyDescent="0.25">
      <c r="B53" s="2" t="s">
        <v>22</v>
      </c>
      <c r="C53" s="74" t="s">
        <v>23</v>
      </c>
      <c r="E53" s="71"/>
    </row>
    <row r="54" spans="2:5" s="1" customFormat="1" ht="37.799999999999997" customHeight="1" x14ac:dyDescent="0.2">
      <c r="C54" s="75" t="s">
        <v>67</v>
      </c>
      <c r="D54" s="73"/>
      <c r="E54" s="72" t="s">
        <v>21</v>
      </c>
    </row>
    <row r="55" spans="2:5" s="1" customFormat="1" ht="10.95" customHeight="1" x14ac:dyDescent="0.2">
      <c r="B55" s="1" t="s">
        <v>24</v>
      </c>
    </row>
    <row r="56" spans="2:5" s="1" customFormat="1" ht="10.95" customHeight="1" x14ac:dyDescent="0.2">
      <c r="B56" s="1" t="s">
        <v>25</v>
      </c>
    </row>
  </sheetData>
  <mergeCells count="4">
    <mergeCell ref="B2:E2"/>
    <mergeCell ref="B26:C26"/>
    <mergeCell ref="B4:E4"/>
    <mergeCell ref="B5:E5"/>
  </mergeCells>
  <pageMargins left="0.39370078740157483" right="0.39370078740157483" top="0.39370078740157483" bottom="0.39370078740157483" header="0" footer="0"/>
  <pageSetup paperSize="9" scale="91" fitToHeight="0" pageOrder="overThenDown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F069615-EF7E-4FB9-88E9-DBFA028797E2}">
  <sheetPr>
    <pageSetUpPr fitToPage="1"/>
  </sheetPr>
  <dimension ref="A1:I38"/>
  <sheetViews>
    <sheetView tabSelected="1" topLeftCell="A2" workbookViewId="0">
      <selection activeCell="H16" sqref="H16"/>
    </sheetView>
  </sheetViews>
  <sheetFormatPr defaultColWidth="10.42578125" defaultRowHeight="10.199999999999999" x14ac:dyDescent="0.2"/>
  <cols>
    <col min="1" max="1" width="1.42578125" style="1" customWidth="1"/>
    <col min="2" max="2" width="68.42578125" style="1" customWidth="1"/>
    <col min="3" max="3" width="18.28515625" style="1" customWidth="1"/>
    <col min="4" max="4" width="23.5703125" style="1" customWidth="1"/>
    <col min="5" max="5" width="21.28515625" style="1" customWidth="1"/>
    <col min="7" max="7" width="19.85546875" customWidth="1"/>
    <col min="8" max="8" width="20.140625" customWidth="1"/>
    <col min="9" max="9" width="18" customWidth="1"/>
  </cols>
  <sheetData>
    <row r="1" spans="2:5" s="1" customFormat="1" ht="9.6" customHeight="1" x14ac:dyDescent="0.2"/>
    <row r="2" spans="2:5" s="1" customFormat="1" ht="30.6" customHeight="1" x14ac:dyDescent="0.25">
      <c r="B2" s="150" t="s">
        <v>66</v>
      </c>
      <c r="C2" s="151"/>
      <c r="D2" s="151"/>
      <c r="E2" s="151"/>
    </row>
    <row r="3" spans="2:5" s="1" customFormat="1" ht="9.6" customHeight="1" x14ac:dyDescent="0.2"/>
    <row r="4" spans="2:5" s="1" customFormat="1" ht="15" customHeight="1" x14ac:dyDescent="0.25">
      <c r="B4" s="151" t="s">
        <v>103</v>
      </c>
      <c r="C4" s="151"/>
      <c r="D4" s="151"/>
      <c r="E4" s="151"/>
    </row>
    <row r="5" spans="2:5" s="1" customFormat="1" ht="15" customHeight="1" x14ac:dyDescent="0.25">
      <c r="B5" s="153" t="s">
        <v>78</v>
      </c>
      <c r="C5" s="153"/>
      <c r="D5" s="153"/>
      <c r="E5" s="153"/>
    </row>
    <row r="6" spans="2:5" s="1" customFormat="1" ht="15" customHeight="1" x14ac:dyDescent="0.25">
      <c r="B6" s="8"/>
      <c r="C6" s="8"/>
      <c r="D6" s="8"/>
      <c r="E6" s="8"/>
    </row>
    <row r="7" spans="2:5" s="1" customFormat="1" ht="35.4" customHeight="1" thickBot="1" x14ac:dyDescent="0.25">
      <c r="B7" s="25" t="s">
        <v>38</v>
      </c>
      <c r="C7" s="26" t="s">
        <v>54</v>
      </c>
      <c r="D7" s="80" t="s">
        <v>32</v>
      </c>
      <c r="E7" s="80" t="s">
        <v>37</v>
      </c>
    </row>
    <row r="8" spans="2:5" s="1" customFormat="1" ht="22.05" customHeight="1" x14ac:dyDescent="0.2">
      <c r="B8" s="48" t="s">
        <v>111</v>
      </c>
      <c r="C8" s="147">
        <v>25</v>
      </c>
      <c r="D8" s="39">
        <v>6244268997.2200003</v>
      </c>
      <c r="E8" s="39">
        <v>4742061015.4500008</v>
      </c>
    </row>
    <row r="9" spans="2:5" s="1" customFormat="1" ht="12" customHeight="1" x14ac:dyDescent="0.2">
      <c r="B9" s="44" t="s">
        <v>112</v>
      </c>
      <c r="C9" s="147">
        <v>27</v>
      </c>
      <c r="D9" s="39">
        <v>5176935867.2399998</v>
      </c>
      <c r="E9" s="39">
        <v>4403949978.4700003</v>
      </c>
    </row>
    <row r="10" spans="2:5" s="1" customFormat="1" ht="12" customHeight="1" x14ac:dyDescent="0.2">
      <c r="B10" s="46" t="s">
        <v>68</v>
      </c>
      <c r="C10" s="38"/>
      <c r="D10" s="60">
        <f>D8-D9</f>
        <v>1067333129.9800005</v>
      </c>
      <c r="E10" s="60">
        <f>E8-E9</f>
        <v>338111036.9800005</v>
      </c>
    </row>
    <row r="11" spans="2:5" s="1" customFormat="1" ht="12" customHeight="1" x14ac:dyDescent="0.2">
      <c r="B11" s="46"/>
      <c r="C11" s="38"/>
      <c r="D11" s="39"/>
      <c r="E11" s="39"/>
    </row>
    <row r="12" spans="2:5" s="1" customFormat="1" ht="25.8" customHeight="1" x14ac:dyDescent="0.2">
      <c r="B12" s="55" t="s">
        <v>69</v>
      </c>
      <c r="C12" s="38"/>
      <c r="D12" s="39">
        <v>386657929.54000002</v>
      </c>
      <c r="E12" s="39">
        <v>330982283.63999999</v>
      </c>
    </row>
    <row r="13" spans="2:5" s="1" customFormat="1" ht="12" customHeight="1" x14ac:dyDescent="0.2">
      <c r="B13" s="44" t="s">
        <v>70</v>
      </c>
      <c r="C13" s="38"/>
      <c r="D13" s="39">
        <v>2078620751.01</v>
      </c>
      <c r="E13" s="39">
        <v>1747065216.8300002</v>
      </c>
    </row>
    <row r="14" spans="2:5" s="1" customFormat="1" ht="12" customHeight="1" x14ac:dyDescent="0.2">
      <c r="B14" s="55" t="s">
        <v>28</v>
      </c>
      <c r="C14" s="38"/>
      <c r="D14" s="39">
        <v>7642454861.8599997</v>
      </c>
      <c r="E14" s="39">
        <v>1976015951.2499998</v>
      </c>
    </row>
    <row r="15" spans="2:5" s="1" customFormat="1" ht="12" customHeight="1" x14ac:dyDescent="0.2">
      <c r="B15" s="47" t="s">
        <v>27</v>
      </c>
      <c r="C15" s="38"/>
      <c r="D15" s="79">
        <v>6014284686.5900002</v>
      </c>
      <c r="E15" s="79">
        <v>1516972615.2</v>
      </c>
    </row>
    <row r="16" spans="2:5" s="1" customFormat="1" ht="12" customHeight="1" thickBot="1" x14ac:dyDescent="0.25">
      <c r="B16" s="117" t="s">
        <v>102</v>
      </c>
      <c r="C16" s="77"/>
      <c r="D16" s="94">
        <f>D10-D12-D13+D14-D15</f>
        <v>230224624.69999981</v>
      </c>
      <c r="E16" s="118">
        <f>E10-E12-E13+E14-E15</f>
        <v>-1280893127.4400001</v>
      </c>
    </row>
    <row r="17" spans="2:9" s="1" customFormat="1" ht="12" customHeight="1" x14ac:dyDescent="0.2"/>
    <row r="18" spans="2:9" s="1" customFormat="1" ht="12" customHeight="1" x14ac:dyDescent="0.2">
      <c r="B18" s="55" t="s">
        <v>71</v>
      </c>
      <c r="C18" s="38"/>
      <c r="D18" s="39">
        <v>96012410.840000004</v>
      </c>
      <c r="E18" s="39">
        <v>29411100.989999998</v>
      </c>
    </row>
    <row r="19" spans="2:9" s="1" customFormat="1" ht="12" customHeight="1" x14ac:dyDescent="0.2">
      <c r="B19" s="55" t="s">
        <v>72</v>
      </c>
      <c r="C19" s="38"/>
      <c r="D19" s="39">
        <v>720292364.44000006</v>
      </c>
      <c r="E19" s="39">
        <v>382659907</v>
      </c>
    </row>
    <row r="20" spans="2:9" s="1" customFormat="1" ht="12" customHeight="1" thickBot="1" x14ac:dyDescent="0.25">
      <c r="B20" s="61" t="s">
        <v>73</v>
      </c>
      <c r="C20" s="77"/>
      <c r="D20" s="119">
        <v>-394054311.81</v>
      </c>
      <c r="E20" s="116">
        <f>E16+E18-E19</f>
        <v>-1634141933.45</v>
      </c>
      <c r="I20" s="60"/>
    </row>
    <row r="21" spans="2:9" s="1" customFormat="1" ht="12" customHeight="1" x14ac:dyDescent="0.2">
      <c r="B21" s="45"/>
      <c r="C21" s="40"/>
      <c r="D21" s="56"/>
      <c r="E21" s="57"/>
    </row>
    <row r="22" spans="2:9" s="1" customFormat="1" ht="12" customHeight="1" x14ac:dyDescent="0.2">
      <c r="B22" s="55" t="s">
        <v>74</v>
      </c>
      <c r="C22" s="38"/>
      <c r="D22" s="79"/>
      <c r="E22" s="79">
        <v>3000000</v>
      </c>
    </row>
    <row r="23" spans="2:9" s="1" customFormat="1" ht="12" customHeight="1" thickBot="1" x14ac:dyDescent="0.25">
      <c r="B23" s="61" t="s">
        <v>75</v>
      </c>
      <c r="C23" s="42"/>
      <c r="D23" s="119">
        <v>-394054311.81</v>
      </c>
      <c r="E23" s="120">
        <f>E20-E22</f>
        <v>-1637141933.45</v>
      </c>
    </row>
    <row r="24" spans="2:9" s="1" customFormat="1" ht="12" customHeight="1" x14ac:dyDescent="0.2">
      <c r="B24" s="45"/>
      <c r="C24" s="40"/>
      <c r="D24" s="60"/>
      <c r="E24" s="60"/>
    </row>
    <row r="25" spans="2:9" s="1" customFormat="1" ht="25.05" customHeight="1" x14ac:dyDescent="0.2">
      <c r="B25" s="47" t="s">
        <v>76</v>
      </c>
      <c r="C25" s="38"/>
      <c r="D25" s="39"/>
      <c r="E25" s="39"/>
    </row>
    <row r="26" spans="2:9" s="1" customFormat="1" ht="25.05" customHeight="1" thickBot="1" x14ac:dyDescent="0.25">
      <c r="B26" s="61" t="s">
        <v>77</v>
      </c>
      <c r="C26" s="42"/>
      <c r="D26" s="119">
        <v>-394054311.81</v>
      </c>
      <c r="E26" s="121" t="s">
        <v>92</v>
      </c>
    </row>
    <row r="27" spans="2:9" ht="10.95" customHeight="1" x14ac:dyDescent="0.2">
      <c r="F27" s="1"/>
    </row>
    <row r="28" spans="2:9" ht="10.95" customHeight="1" x14ac:dyDescent="0.2">
      <c r="F28" s="1"/>
    </row>
    <row r="29" spans="2:9" s="1" customFormat="1" ht="12" customHeight="1" x14ac:dyDescent="0.25">
      <c r="B29" s="2" t="s">
        <v>18</v>
      </c>
      <c r="C29" s="74" t="s">
        <v>19</v>
      </c>
      <c r="E29" s="71"/>
    </row>
    <row r="30" spans="2:9" s="1" customFormat="1" ht="29.4" customHeight="1" x14ac:dyDescent="0.2">
      <c r="C30" s="75" t="s">
        <v>67</v>
      </c>
      <c r="E30" s="70" t="s">
        <v>21</v>
      </c>
    </row>
    <row r="31" spans="2:9" s="1" customFormat="1" ht="10.95" customHeight="1" x14ac:dyDescent="0.2"/>
    <row r="32" spans="2:9" s="1" customFormat="1" ht="10.95" customHeight="1" x14ac:dyDescent="0.2"/>
    <row r="33" spans="2:6" s="1" customFormat="1" ht="24.6" customHeight="1" x14ac:dyDescent="0.25">
      <c r="B33" s="2" t="s">
        <v>22</v>
      </c>
      <c r="C33" s="74" t="s">
        <v>23</v>
      </c>
      <c r="E33" s="71"/>
    </row>
    <row r="34" spans="2:6" s="1" customFormat="1" ht="37.799999999999997" customHeight="1" x14ac:dyDescent="0.2">
      <c r="C34" s="75" t="s">
        <v>67</v>
      </c>
      <c r="D34" s="73"/>
      <c r="E34" s="72" t="s">
        <v>21</v>
      </c>
    </row>
    <row r="35" spans="2:6" ht="10.95" customHeight="1" x14ac:dyDescent="0.2">
      <c r="F35" s="1"/>
    </row>
    <row r="36" spans="2:6" ht="10.95" customHeight="1" x14ac:dyDescent="0.2">
      <c r="F36" s="1"/>
    </row>
    <row r="37" spans="2:6" s="1" customFormat="1" ht="10.95" customHeight="1" x14ac:dyDescent="0.2">
      <c r="B37" s="1" t="s">
        <v>24</v>
      </c>
    </row>
    <row r="38" spans="2:6" s="1" customFormat="1" ht="10.95" customHeight="1" x14ac:dyDescent="0.2">
      <c r="B38" s="1" t="s">
        <v>25</v>
      </c>
    </row>
  </sheetData>
  <mergeCells count="3">
    <mergeCell ref="B2:E2"/>
    <mergeCell ref="B4:E4"/>
    <mergeCell ref="B5:E5"/>
  </mergeCells>
  <pageMargins left="0.7" right="0.7" top="0.75" bottom="0.75" header="0.3" footer="0.3"/>
  <pageSetup paperSize="9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F111599-9A92-4FDE-939F-09CD522321FE}">
  <sheetPr>
    <outlinePr summaryBelow="0" summaryRight="0"/>
    <pageSetUpPr autoPageBreaks="0" fitToPage="1"/>
  </sheetPr>
  <dimension ref="D1:I39"/>
  <sheetViews>
    <sheetView topLeftCell="A20" workbookViewId="0">
      <selection activeCell="I27" sqref="I27"/>
    </sheetView>
  </sheetViews>
  <sheetFormatPr defaultRowHeight="10.199999999999999" x14ac:dyDescent="0.2"/>
  <cols>
    <col min="1" max="1" width="1.85546875" style="3" customWidth="1"/>
    <col min="2" max="2" width="4.85546875" style="3" customWidth="1"/>
    <col min="3" max="3" width="3" style="3" customWidth="1"/>
    <col min="4" max="4" width="76" style="3" customWidth="1"/>
    <col min="5" max="5" width="9.140625" style="3" customWidth="1"/>
    <col min="6" max="6" width="17.28515625" style="3" customWidth="1"/>
    <col min="7" max="7" width="20.85546875" style="3" customWidth="1"/>
    <col min="8" max="8" width="8.28515625" style="3" customWidth="1"/>
    <col min="9" max="9" width="14" style="3" customWidth="1"/>
    <col min="10" max="10" width="15" style="3" customWidth="1"/>
    <col min="11" max="11" width="17.5703125" style="3" customWidth="1"/>
    <col min="12" max="232" width="10.28515625" style="3" customWidth="1"/>
    <col min="233" max="16384" width="9.140625" style="3"/>
  </cols>
  <sheetData>
    <row r="1" spans="4:9" ht="25.2" customHeight="1" x14ac:dyDescent="0.25">
      <c r="D1" s="150" t="s">
        <v>66</v>
      </c>
      <c r="E1" s="151"/>
      <c r="F1" s="151"/>
      <c r="G1" s="151"/>
    </row>
    <row r="2" spans="4:9" ht="11.25" customHeight="1" x14ac:dyDescent="0.2"/>
    <row r="3" spans="4:9" ht="20.399999999999999" customHeight="1" x14ac:dyDescent="0.25">
      <c r="D3" s="153" t="s">
        <v>33</v>
      </c>
      <c r="E3" s="153"/>
      <c r="F3" s="153"/>
      <c r="G3" s="153"/>
    </row>
    <row r="4" spans="4:9" ht="20.399999999999999" customHeight="1" x14ac:dyDescent="0.25">
      <c r="D4" s="153" t="s">
        <v>32</v>
      </c>
      <c r="E4" s="153"/>
      <c r="F4" s="153"/>
      <c r="G4" s="153"/>
    </row>
    <row r="5" spans="4:9" ht="12" customHeight="1" x14ac:dyDescent="0.2">
      <c r="E5" s="157"/>
      <c r="F5" s="157"/>
      <c r="G5" s="157"/>
    </row>
    <row r="6" spans="4:9" ht="11.25" customHeight="1" x14ac:dyDescent="0.2">
      <c r="F6" s="4"/>
      <c r="G6" s="4"/>
    </row>
    <row r="7" spans="4:9" ht="34.799999999999997" customHeight="1" thickBot="1" x14ac:dyDescent="0.25">
      <c r="D7" s="25" t="s">
        <v>38</v>
      </c>
      <c r="E7" s="26" t="s">
        <v>54</v>
      </c>
      <c r="F7" s="27" t="s">
        <v>32</v>
      </c>
      <c r="G7" s="26" t="s">
        <v>37</v>
      </c>
    </row>
    <row r="8" spans="4:9" ht="28.8" customHeight="1" thickBot="1" x14ac:dyDescent="0.25">
      <c r="D8" s="160" t="s">
        <v>34</v>
      </c>
      <c r="E8" s="160"/>
      <c r="F8" s="160"/>
      <c r="G8" s="160"/>
    </row>
    <row r="9" spans="4:9" ht="12" customHeight="1" x14ac:dyDescent="0.2">
      <c r="D9" s="17" t="s">
        <v>51</v>
      </c>
      <c r="E9" s="12"/>
      <c r="F9" s="11">
        <v>934522.54</v>
      </c>
      <c r="G9" s="11">
        <v>47037901.729999997</v>
      </c>
    </row>
    <row r="10" spans="4:9" ht="12" customHeight="1" x14ac:dyDescent="0.2">
      <c r="D10" s="36" t="s">
        <v>50</v>
      </c>
      <c r="E10" s="12"/>
      <c r="F10" s="11">
        <v>12314954010.92</v>
      </c>
      <c r="G10" s="11">
        <v>8170587023.2700005</v>
      </c>
      <c r="I10" s="100"/>
    </row>
    <row r="11" spans="4:9" ht="12" customHeight="1" x14ac:dyDescent="0.2">
      <c r="D11" s="36" t="s">
        <v>49</v>
      </c>
      <c r="E11" s="12"/>
      <c r="F11" s="11">
        <v>6590454183.5799999</v>
      </c>
      <c r="G11" s="11">
        <v>4451481262.4300003</v>
      </c>
    </row>
    <row r="12" spans="4:9" ht="12" customHeight="1" x14ac:dyDescent="0.2">
      <c r="D12" s="36" t="s">
        <v>48</v>
      </c>
      <c r="E12" s="12"/>
      <c r="F12" s="11">
        <v>659561543.07000005</v>
      </c>
      <c r="G12" s="11">
        <v>534987279.27999997</v>
      </c>
    </row>
    <row r="13" spans="4:9" ht="12" customHeight="1" x14ac:dyDescent="0.2">
      <c r="D13" s="36" t="s">
        <v>47</v>
      </c>
      <c r="E13" s="13"/>
      <c r="F13" s="11">
        <v>637617500</v>
      </c>
      <c r="G13" s="11">
        <v>215424684.47999999</v>
      </c>
    </row>
    <row r="14" spans="4:9" ht="12" customHeight="1" x14ac:dyDescent="0.2">
      <c r="D14" s="36" t="s">
        <v>46</v>
      </c>
      <c r="E14" s="12"/>
      <c r="F14" s="11">
        <v>243747513.78</v>
      </c>
      <c r="G14" s="11">
        <v>173838786</v>
      </c>
    </row>
    <row r="15" spans="4:9" ht="12" customHeight="1" thickBot="1" x14ac:dyDescent="0.25">
      <c r="D15" s="123" t="s">
        <v>45</v>
      </c>
      <c r="E15" s="15"/>
      <c r="F15" s="16">
        <v>5912613152.5</v>
      </c>
      <c r="G15" s="16">
        <v>3855631076.1900001</v>
      </c>
    </row>
    <row r="16" spans="4:9" ht="24" customHeight="1" thickBot="1" x14ac:dyDescent="0.25">
      <c r="D16" s="14" t="s">
        <v>44</v>
      </c>
      <c r="E16" s="122"/>
      <c r="F16" s="141">
        <f>-1728105359</f>
        <v>-1728105359</v>
      </c>
      <c r="G16" s="142">
        <v>-1013738163.38</v>
      </c>
    </row>
    <row r="17" spans="4:7" ht="37.799999999999997" customHeight="1" x14ac:dyDescent="0.2">
      <c r="D17" s="158" t="s">
        <v>90</v>
      </c>
      <c r="E17" s="159"/>
      <c r="F17" s="159"/>
      <c r="G17" s="159"/>
    </row>
    <row r="18" spans="4:7" ht="12" x14ac:dyDescent="0.2">
      <c r="D18" s="101" t="s">
        <v>91</v>
      </c>
      <c r="E18" s="18"/>
      <c r="F18" s="18"/>
      <c r="G18" s="11">
        <v>10579123</v>
      </c>
    </row>
    <row r="19" spans="4:7" ht="12" customHeight="1" thickBot="1" x14ac:dyDescent="0.25">
      <c r="D19" s="102" t="s">
        <v>52</v>
      </c>
      <c r="E19" s="15"/>
      <c r="F19" s="16">
        <v>800000000</v>
      </c>
      <c r="G19" s="16">
        <v>599671024.57000005</v>
      </c>
    </row>
    <row r="20" spans="4:7" ht="24" customHeight="1" thickBot="1" x14ac:dyDescent="0.25">
      <c r="D20" s="19" t="s">
        <v>35</v>
      </c>
      <c r="E20" s="20"/>
      <c r="F20" s="21">
        <v>-800000000</v>
      </c>
      <c r="G20" s="105">
        <v>-610250147.57000005</v>
      </c>
    </row>
    <row r="21" spans="4:7" ht="34.799999999999997" customHeight="1" x14ac:dyDescent="0.2">
      <c r="D21" s="156" t="s">
        <v>36</v>
      </c>
      <c r="E21" s="156"/>
      <c r="F21" s="156"/>
      <c r="G21" s="156"/>
    </row>
    <row r="22" spans="4:7" ht="12" customHeight="1" x14ac:dyDescent="0.2">
      <c r="D22" s="30" t="s">
        <v>53</v>
      </c>
      <c r="E22" s="12"/>
      <c r="F22" s="11">
        <v>2972338430</v>
      </c>
      <c r="G22" s="11">
        <v>1453540120</v>
      </c>
    </row>
    <row r="23" spans="4:7" ht="12" customHeight="1" x14ac:dyDescent="0.2">
      <c r="D23" s="143" t="s">
        <v>110</v>
      </c>
      <c r="E23" s="12"/>
      <c r="F23" s="11"/>
      <c r="G23" s="11">
        <v>354200</v>
      </c>
    </row>
    <row r="24" spans="4:7" ht="24" customHeight="1" thickBot="1" x14ac:dyDescent="0.25">
      <c r="D24" s="14" t="s">
        <v>39</v>
      </c>
      <c r="E24" s="15"/>
      <c r="F24" s="32">
        <v>2972338430</v>
      </c>
      <c r="G24" s="124">
        <v>1453185920</v>
      </c>
    </row>
    <row r="25" spans="4:7" ht="25.8" customHeight="1" x14ac:dyDescent="0.2">
      <c r="D25" s="33" t="s">
        <v>40</v>
      </c>
      <c r="E25" s="12"/>
      <c r="F25" s="29">
        <v>-22330064.77</v>
      </c>
      <c r="G25" s="41">
        <v>2035885.58</v>
      </c>
    </row>
    <row r="26" spans="4:7" ht="24" customHeight="1" thickBot="1" x14ac:dyDescent="0.25">
      <c r="D26" s="34" t="s">
        <v>41</v>
      </c>
      <c r="E26" s="15"/>
      <c r="F26" s="32">
        <f>F16+F20+F24+F25</f>
        <v>421903006.23000002</v>
      </c>
      <c r="G26" s="144">
        <v>-168766505.37</v>
      </c>
    </row>
    <row r="27" spans="4:7" ht="15" customHeight="1" thickBot="1" x14ac:dyDescent="0.25">
      <c r="D27" s="35" t="s">
        <v>42</v>
      </c>
      <c r="E27" s="146">
        <v>15</v>
      </c>
      <c r="F27" s="31">
        <v>981053330.79999995</v>
      </c>
      <c r="G27" s="103">
        <v>662989837.50999999</v>
      </c>
    </row>
    <row r="28" spans="4:7" ht="15" customHeight="1" thickBot="1" x14ac:dyDescent="0.25">
      <c r="D28" s="35" t="s">
        <v>43</v>
      </c>
      <c r="E28" s="145">
        <v>15</v>
      </c>
      <c r="F28" s="31">
        <v>1402956336.5599999</v>
      </c>
      <c r="G28" s="104">
        <v>494223332.13999999</v>
      </c>
    </row>
    <row r="32" spans="4:7" ht="12" customHeight="1" x14ac:dyDescent="0.25">
      <c r="D32" s="37" t="s">
        <v>18</v>
      </c>
      <c r="E32" s="154" t="s">
        <v>19</v>
      </c>
      <c r="F32" s="154"/>
      <c r="G32" s="5"/>
    </row>
    <row r="33" spans="4:7" ht="36.6" customHeight="1" x14ac:dyDescent="0.2">
      <c r="D33" s="1"/>
      <c r="E33" s="155" t="s">
        <v>20</v>
      </c>
      <c r="F33" s="155"/>
      <c r="G33" s="6" t="s">
        <v>21</v>
      </c>
    </row>
    <row r="34" spans="4:7" x14ac:dyDescent="0.2">
      <c r="D34" s="1"/>
      <c r="E34" s="1"/>
      <c r="F34" s="1"/>
      <c r="G34" s="1"/>
    </row>
    <row r="35" spans="4:7" x14ac:dyDescent="0.2">
      <c r="D35" s="1"/>
      <c r="E35" s="1"/>
      <c r="F35" s="1"/>
      <c r="G35" s="1"/>
    </row>
    <row r="36" spans="4:7" ht="12" customHeight="1" x14ac:dyDescent="0.25">
      <c r="D36" s="2" t="s">
        <v>22</v>
      </c>
      <c r="E36" s="154" t="s">
        <v>23</v>
      </c>
      <c r="F36" s="154"/>
      <c r="G36" s="7"/>
    </row>
    <row r="37" spans="4:7" ht="34.799999999999997" customHeight="1" x14ac:dyDescent="0.2">
      <c r="D37" s="1"/>
      <c r="E37" s="155" t="s">
        <v>20</v>
      </c>
      <c r="F37" s="155"/>
      <c r="G37" s="6" t="s">
        <v>21</v>
      </c>
    </row>
    <row r="38" spans="4:7" x14ac:dyDescent="0.2">
      <c r="D38" s="1" t="s">
        <v>24</v>
      </c>
      <c r="F38" s="1"/>
    </row>
    <row r="39" spans="4:7" x14ac:dyDescent="0.2">
      <c r="D39" s="1" t="s">
        <v>25</v>
      </c>
    </row>
  </sheetData>
  <mergeCells count="11">
    <mergeCell ref="D1:G1"/>
    <mergeCell ref="E32:F32"/>
    <mergeCell ref="E36:F36"/>
    <mergeCell ref="E37:F37"/>
    <mergeCell ref="E33:F33"/>
    <mergeCell ref="D21:G21"/>
    <mergeCell ref="E5:G5"/>
    <mergeCell ref="D17:G17"/>
    <mergeCell ref="D3:G3"/>
    <mergeCell ref="D4:G4"/>
    <mergeCell ref="D8:G8"/>
  </mergeCells>
  <pageMargins left="0.39370078740157477" right="0.39370078740157477" top="0.39370078740157477" bottom="0.39370078740157477" header="0" footer="0"/>
  <pageSetup paperSize="9" fitToHeight="0" pageOrder="overThenDown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BAED9B2-2A5E-4204-A3A6-DFAC329BD099}">
  <sheetPr>
    <pageSetUpPr fitToPage="1"/>
  </sheetPr>
  <dimension ref="A1:H31"/>
  <sheetViews>
    <sheetView workbookViewId="0">
      <selection activeCell="E18" sqref="E18"/>
    </sheetView>
  </sheetViews>
  <sheetFormatPr defaultColWidth="10.42578125" defaultRowHeight="10.199999999999999" x14ac:dyDescent="0.2"/>
  <cols>
    <col min="1" max="1" width="1.42578125" style="1" customWidth="1"/>
    <col min="2" max="2" width="68.42578125" style="1" customWidth="1"/>
    <col min="3" max="3" width="18.85546875" style="1" customWidth="1"/>
    <col min="4" max="4" width="18.28515625" style="1" customWidth="1"/>
    <col min="5" max="5" width="21.28515625" style="1" customWidth="1"/>
    <col min="6" max="6" width="21.5703125" customWidth="1"/>
  </cols>
  <sheetData>
    <row r="1" spans="2:8" s="1" customFormat="1" ht="9.6" customHeight="1" x14ac:dyDescent="0.2"/>
    <row r="2" spans="2:8" s="1" customFormat="1" ht="30.6" customHeight="1" x14ac:dyDescent="0.25">
      <c r="B2" s="150" t="s">
        <v>66</v>
      </c>
      <c r="C2" s="150"/>
      <c r="D2" s="151"/>
      <c r="E2" s="151"/>
    </row>
    <row r="3" spans="2:8" s="1" customFormat="1" ht="9.6" customHeight="1" x14ac:dyDescent="0.2"/>
    <row r="4" spans="2:8" s="1" customFormat="1" ht="15" customHeight="1" x14ac:dyDescent="0.25">
      <c r="B4" s="150" t="s">
        <v>79</v>
      </c>
      <c r="C4" s="150"/>
      <c r="D4" s="151"/>
      <c r="E4" s="151"/>
    </row>
    <row r="5" spans="2:8" s="1" customFormat="1" ht="15" customHeight="1" x14ac:dyDescent="0.25">
      <c r="B5" s="153" t="s">
        <v>78</v>
      </c>
      <c r="C5" s="153"/>
      <c r="D5" s="153"/>
      <c r="E5" s="153"/>
    </row>
    <row r="6" spans="2:8" s="1" customFormat="1" ht="15" customHeight="1" x14ac:dyDescent="0.25">
      <c r="B6" s="8"/>
      <c r="C6" s="8"/>
      <c r="D6" s="8"/>
      <c r="E6" s="8"/>
    </row>
    <row r="7" spans="2:8" s="1" customFormat="1" ht="35.4" customHeight="1" thickBot="1" x14ac:dyDescent="0.3">
      <c r="B7" s="25" t="s">
        <v>38</v>
      </c>
      <c r="C7" s="25" t="s">
        <v>54</v>
      </c>
      <c r="D7" s="82" t="s">
        <v>59</v>
      </c>
      <c r="E7" s="81" t="s">
        <v>80</v>
      </c>
      <c r="F7" s="81" t="s">
        <v>81</v>
      </c>
    </row>
    <row r="8" spans="2:8" s="1" customFormat="1" ht="22.05" customHeight="1" x14ac:dyDescent="0.2">
      <c r="B8" s="47" t="s">
        <v>82</v>
      </c>
      <c r="C8" s="149">
        <v>17</v>
      </c>
      <c r="D8" s="90">
        <v>1091140000</v>
      </c>
      <c r="E8" s="106" t="s">
        <v>93</v>
      </c>
      <c r="F8" s="127" t="s">
        <v>104</v>
      </c>
    </row>
    <row r="9" spans="2:8" s="1" customFormat="1" ht="12" customHeight="1" x14ac:dyDescent="0.2">
      <c r="B9" s="55" t="s">
        <v>88</v>
      </c>
      <c r="C9" s="96"/>
      <c r="D9" s="38"/>
      <c r="E9" s="125" t="s">
        <v>92</v>
      </c>
      <c r="F9" s="125" t="s">
        <v>92</v>
      </c>
    </row>
    <row r="10" spans="2:8" s="1" customFormat="1" ht="12" customHeight="1" thickBot="1" x14ac:dyDescent="0.25">
      <c r="B10" s="76" t="s">
        <v>89</v>
      </c>
      <c r="C10" s="112"/>
      <c r="D10" s="42"/>
      <c r="E10" s="113" t="s">
        <v>92</v>
      </c>
      <c r="F10" s="113" t="s">
        <v>92</v>
      </c>
      <c r="G10" s="83"/>
      <c r="H10" s="83"/>
    </row>
    <row r="11" spans="2:8" s="1" customFormat="1" ht="12" customHeight="1" thickBot="1" x14ac:dyDescent="0.3">
      <c r="B11" s="114" t="s">
        <v>83</v>
      </c>
      <c r="C11" s="110"/>
      <c r="D11" s="111">
        <v>0</v>
      </c>
      <c r="E11" s="111">
        <v>0</v>
      </c>
      <c r="F11" s="111">
        <v>0</v>
      </c>
    </row>
    <row r="12" spans="2:8" s="1" customFormat="1" ht="25.8" customHeight="1" thickBot="1" x14ac:dyDescent="0.25">
      <c r="B12" s="76" t="s">
        <v>87</v>
      </c>
      <c r="C12" s="97"/>
      <c r="D12" s="94">
        <v>1091140000</v>
      </c>
      <c r="E12" s="126" t="s">
        <v>105</v>
      </c>
      <c r="F12" s="129" t="s">
        <v>107</v>
      </c>
    </row>
    <row r="13" spans="2:8" s="1" customFormat="1" ht="12" customHeight="1" x14ac:dyDescent="0.2">
      <c r="B13" s="55"/>
      <c r="C13" s="96"/>
      <c r="D13" s="38"/>
      <c r="E13" s="39"/>
    </row>
    <row r="14" spans="2:8" s="1" customFormat="1" ht="12" customHeight="1" x14ac:dyDescent="0.2">
      <c r="B14" s="78"/>
      <c r="C14" s="98"/>
      <c r="D14" s="38"/>
      <c r="E14" s="39"/>
    </row>
    <row r="15" spans="2:8" s="1" customFormat="1" ht="12" customHeight="1" x14ac:dyDescent="0.25">
      <c r="B15" s="10" t="s">
        <v>84</v>
      </c>
      <c r="C15" s="149">
        <v>17</v>
      </c>
      <c r="D15" s="90">
        <v>1091140000</v>
      </c>
      <c r="E15" s="107" t="s">
        <v>94</v>
      </c>
      <c r="F15" s="128" t="s">
        <v>106</v>
      </c>
    </row>
    <row r="16" spans="2:8" s="1" customFormat="1" ht="12" customHeight="1" x14ac:dyDescent="0.25">
      <c r="B16" s="89" t="s">
        <v>85</v>
      </c>
      <c r="C16" s="9"/>
      <c r="D16" s="91">
        <v>0</v>
      </c>
      <c r="E16" s="108" t="s">
        <v>95</v>
      </c>
      <c r="F16" s="108" t="s">
        <v>95</v>
      </c>
    </row>
    <row r="17" spans="2:6" s="1" customFormat="1" ht="12" customHeight="1" x14ac:dyDescent="0.25">
      <c r="B17" s="10" t="s">
        <v>98</v>
      </c>
      <c r="C17" s="88"/>
      <c r="D17" s="109">
        <f>D16</f>
        <v>0</v>
      </c>
      <c r="E17" s="108" t="s">
        <v>95</v>
      </c>
      <c r="F17" s="108" t="s">
        <v>95</v>
      </c>
    </row>
    <row r="18" spans="2:6" s="1" customFormat="1" ht="12" customHeight="1" x14ac:dyDescent="0.25">
      <c r="B18" s="89" t="s">
        <v>86</v>
      </c>
      <c r="C18" s="9"/>
      <c r="D18" s="92">
        <v>0</v>
      </c>
      <c r="E18" s="92">
        <v>0</v>
      </c>
      <c r="F18" s="91">
        <f>D18+E18</f>
        <v>0</v>
      </c>
    </row>
    <row r="19" spans="2:6" s="1" customFormat="1" ht="12" customHeight="1" thickBot="1" x14ac:dyDescent="0.3">
      <c r="B19" s="84" t="s">
        <v>31</v>
      </c>
      <c r="C19" s="85"/>
      <c r="D19" s="93">
        <v>1091140000</v>
      </c>
      <c r="E19" s="115" t="s">
        <v>96</v>
      </c>
      <c r="F19" s="126" t="s">
        <v>97</v>
      </c>
    </row>
    <row r="20" spans="2:6" s="1" customFormat="1" ht="12" customHeight="1" x14ac:dyDescent="0.25">
      <c r="B20" s="10"/>
      <c r="C20" s="9"/>
      <c r="D20" s="86"/>
      <c r="E20" s="87"/>
      <c r="F20" s="87"/>
    </row>
    <row r="21" spans="2:6" ht="10.95" customHeight="1" x14ac:dyDescent="0.2">
      <c r="F21" s="1"/>
    </row>
    <row r="22" spans="2:6" s="1" customFormat="1" ht="12" customHeight="1" x14ac:dyDescent="0.25">
      <c r="B22" s="2" t="s">
        <v>18</v>
      </c>
      <c r="C22" s="74" t="s">
        <v>19</v>
      </c>
      <c r="D22" s="95"/>
      <c r="E22" s="71"/>
    </row>
    <row r="23" spans="2:6" s="1" customFormat="1" ht="29.4" customHeight="1" x14ac:dyDescent="0.2">
      <c r="C23" s="75" t="s">
        <v>67</v>
      </c>
      <c r="D23" s="75"/>
      <c r="E23" s="70" t="s">
        <v>21</v>
      </c>
    </row>
    <row r="24" spans="2:6" s="1" customFormat="1" ht="10.95" customHeight="1" x14ac:dyDescent="0.2"/>
    <row r="25" spans="2:6" s="1" customFormat="1" ht="10.95" customHeight="1" x14ac:dyDescent="0.2"/>
    <row r="26" spans="2:6" s="1" customFormat="1" ht="24.6" customHeight="1" x14ac:dyDescent="0.25">
      <c r="B26" s="2" t="s">
        <v>22</v>
      </c>
      <c r="C26" s="74" t="s">
        <v>23</v>
      </c>
      <c r="D26" s="95"/>
      <c r="E26" s="71"/>
    </row>
    <row r="27" spans="2:6" s="1" customFormat="1" ht="37.799999999999997" customHeight="1" x14ac:dyDescent="0.2">
      <c r="C27" s="75" t="s">
        <v>67</v>
      </c>
      <c r="D27" s="75"/>
      <c r="E27" s="72" t="s">
        <v>21</v>
      </c>
    </row>
    <row r="28" spans="2:6" ht="10.95" customHeight="1" x14ac:dyDescent="0.2">
      <c r="F28" s="1"/>
    </row>
    <row r="29" spans="2:6" ht="10.95" customHeight="1" x14ac:dyDescent="0.2">
      <c r="F29" s="1"/>
    </row>
    <row r="30" spans="2:6" s="1" customFormat="1" ht="10.95" customHeight="1" x14ac:dyDescent="0.2">
      <c r="B30" s="1" t="s">
        <v>24</v>
      </c>
    </row>
    <row r="31" spans="2:6" s="1" customFormat="1" ht="10.95" customHeight="1" x14ac:dyDescent="0.2">
      <c r="B31" s="1" t="s">
        <v>25</v>
      </c>
    </row>
  </sheetData>
  <mergeCells count="3">
    <mergeCell ref="B2:E2"/>
    <mergeCell ref="B4:E4"/>
    <mergeCell ref="B5:E5"/>
  </mergeCells>
  <pageMargins left="0.7" right="0.7" top="0.75" bottom="0.75" header="0.3" footer="0.3"/>
  <pageSetup paperSize="9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Бух.баланс</vt:lpstr>
      <vt:lpstr>ОСД</vt:lpstr>
      <vt:lpstr>ОДДС</vt:lpstr>
      <vt:lpstr>ОИК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Наржанова Дилара Сейлбековна</dc:creator>
  <cp:lastModifiedBy>Наржанова Дилара Сейлбековна</cp:lastModifiedBy>
  <cp:lastPrinted>2025-06-05T09:35:04Z</cp:lastPrinted>
  <dcterms:created xsi:type="dcterms:W3CDTF">2025-06-03T10:38:28Z</dcterms:created>
  <dcterms:modified xsi:type="dcterms:W3CDTF">2025-06-10T05:16:37Z</dcterms:modified>
</cp:coreProperties>
</file>