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b.kolpachshikov\Desktop\ФО 2025\FG\1кв конс\"/>
    </mc:Choice>
  </mc:AlternateContent>
  <xr:revisionPtr revIDLastSave="0" documentId="13_ncr:1_{3B0E2AF4-FD3C-46AD-9EDA-3C931D757F00}" xr6:coauthVersionLast="47" xr6:coauthVersionMax="47" xr10:uidLastSave="{00000000-0000-0000-0000-000000000000}"/>
  <bookViews>
    <workbookView xWindow="-28920" yWindow="-1020" windowWidth="29040" windowHeight="15840" activeTab="1" xr2:uid="{00000000-000D-0000-FFFF-FFFF00000000}"/>
  </bookViews>
  <sheets>
    <sheet name="Баланс" sheetId="1" r:id="rId1"/>
    <sheet name="ОПиУ" sheetId="2" r:id="rId2"/>
    <sheet name="ОДДС" sheetId="3" r:id="rId3"/>
    <sheet name="Капитал" sheetId="4" r:id="rId4"/>
  </sheets>
  <definedNames>
    <definedName name="_Hlk112365023" localSheetId="2">ОДДС!#REF!</definedName>
    <definedName name="_Hlk117506244" localSheetId="1">ОПиУ!#REF!</definedName>
    <definedName name="_Hlk117607850" localSheetId="0">Баланс!#REF!</definedName>
    <definedName name="_Hlk117609924" localSheetId="0">Баланс!#REF!</definedName>
    <definedName name="_Hlk117609953" localSheetId="0">Баланс!#REF!</definedName>
    <definedName name="_Hlk117609962" localSheetId="0">Баланс!#REF!</definedName>
    <definedName name="_Hlk117610055" localSheetId="0">Баланс!#REF!</definedName>
    <definedName name="_Hlk117879145" localSheetId="1">ОПиУ!#REF!</definedName>
    <definedName name="_Hlk118030142" localSheetId="2">ОДДС!#REF!</definedName>
    <definedName name="_Hlk118030240" localSheetId="2">ОДДС!#REF!</definedName>
    <definedName name="_Hlk118031397" localSheetId="2">ОДДС!#REF!</definedName>
    <definedName name="_Hlk118031413" localSheetId="2">ОДДС!#REF!</definedName>
    <definedName name="_Hlk118031537" localSheetId="2">ОДДС!#REF!</definedName>
    <definedName name="_Hlk120709774" localSheetId="0">Баланс!#REF!</definedName>
    <definedName name="_Hlk136291301" localSheetId="1">ОПиУ!$A$3</definedName>
    <definedName name="_Hlk316977636" localSheetId="2">ОДДС!#REF!</definedName>
    <definedName name="_Hlk316980784" localSheetId="0">Баланс!#REF!</definedName>
    <definedName name="_Hlk73091446" localSheetId="1">ОПиУ!#REF!</definedName>
    <definedName name="_Hlk73091500" localSheetId="1">ОПиУ!#REF!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4" l="1"/>
  <c r="D18" i="4"/>
  <c r="C18" i="4"/>
  <c r="H16" i="4"/>
  <c r="H15" i="4"/>
  <c r="J15" i="4" s="1"/>
  <c r="I17" i="4"/>
  <c r="I18" i="4" s="1"/>
  <c r="E17" i="4"/>
  <c r="E18" i="4" s="1"/>
  <c r="F17" i="4"/>
  <c r="F18" i="4" s="1"/>
  <c r="G17" i="4"/>
  <c r="D17" i="4"/>
  <c r="B18" i="4"/>
  <c r="B12" i="4"/>
  <c r="I11" i="4"/>
  <c r="I12" i="4" s="1"/>
  <c r="G11" i="4"/>
  <c r="G12" i="4" s="1"/>
  <c r="E11" i="4"/>
  <c r="E12" i="4" s="1"/>
  <c r="H10" i="4"/>
  <c r="J10" i="4" s="1"/>
  <c r="H9" i="4"/>
  <c r="J9" i="4" s="1"/>
  <c r="H8" i="4"/>
  <c r="J8" i="4" s="1"/>
  <c r="C49" i="3"/>
  <c r="C43" i="3"/>
  <c r="D49" i="3"/>
  <c r="D43" i="3"/>
  <c r="D20" i="3"/>
  <c r="D30" i="3" s="1"/>
  <c r="D32" i="3" s="1"/>
  <c r="C20" i="3"/>
  <c r="C30" i="3" s="1"/>
  <c r="C32" i="3" s="1"/>
  <c r="C52" i="3" s="1"/>
  <c r="C54" i="3" s="1"/>
  <c r="H17" i="4" l="1"/>
  <c r="H18" i="4" s="1"/>
  <c r="J16" i="4"/>
  <c r="J17" i="4" s="1"/>
  <c r="J18" i="4" s="1"/>
  <c r="H11" i="4"/>
  <c r="D52" i="3"/>
  <c r="D54" i="3" s="1"/>
  <c r="D39" i="2"/>
  <c r="D35" i="2"/>
  <c r="D34" i="2"/>
  <c r="D28" i="2"/>
  <c r="D23" i="2"/>
  <c r="D21" i="2"/>
  <c r="C39" i="2"/>
  <c r="C35" i="2"/>
  <c r="C28" i="2"/>
  <c r="C21" i="2"/>
  <c r="C23" i="2" s="1"/>
  <c r="D38" i="1"/>
  <c r="D40" i="1" s="1"/>
  <c r="D41" i="1" s="1"/>
  <c r="C38" i="1"/>
  <c r="C40" i="1" s="1"/>
  <c r="C41" i="1" s="1"/>
  <c r="D32" i="1"/>
  <c r="C32" i="1"/>
  <c r="D23" i="1"/>
  <c r="D42" i="1" s="1"/>
  <c r="C23" i="1"/>
  <c r="C42" i="1" s="1"/>
  <c r="J11" i="4" l="1"/>
  <c r="H12" i="4"/>
  <c r="J12" i="4" s="1"/>
</calcChain>
</file>

<file path=xl/sharedStrings.xml><?xml version="1.0" encoding="utf-8"?>
<sst xmlns="http://schemas.openxmlformats.org/spreadsheetml/2006/main" count="212" uniqueCount="142">
  <si>
    <t>Приме-чания</t>
  </si>
  <si>
    <t xml:space="preserve">на </t>
  </si>
  <si>
    <t>31 марта</t>
  </si>
  <si>
    <t>2024 года</t>
  </si>
  <si>
    <t xml:space="preserve">на  </t>
  </si>
  <si>
    <t xml:space="preserve">31 декабря </t>
  </si>
  <si>
    <t>Активы</t>
  </si>
  <si>
    <t>Денежные средства и их эквиваленты</t>
  </si>
  <si>
    <t>Займы клиентам</t>
  </si>
  <si>
    <t>Займы и задолженность собственника</t>
  </si>
  <si>
    <t>Основные средства</t>
  </si>
  <si>
    <t>Активы по отложенному подоходному налогу</t>
  </si>
  <si>
    <t>-</t>
  </si>
  <si>
    <t>Имущество в категории запасов</t>
  </si>
  <si>
    <t>Прочие активы</t>
  </si>
  <si>
    <t>Авансы выданные</t>
  </si>
  <si>
    <t>Активы, предназначенные для продажи</t>
  </si>
  <si>
    <t>Итого активы</t>
  </si>
  <si>
    <t>Обязательства</t>
  </si>
  <si>
    <t>Займы привлеченные</t>
  </si>
  <si>
    <t>Выпущенные долговые ценные бумаги</t>
  </si>
  <si>
    <t>Резервы</t>
  </si>
  <si>
    <t>Прочие обязательства</t>
  </si>
  <si>
    <t>Итого обязательства</t>
  </si>
  <si>
    <t>Капитал</t>
  </si>
  <si>
    <t>Уставный капитал</t>
  </si>
  <si>
    <t>Резерв пересчета иностранной валюты</t>
  </si>
  <si>
    <t>Резерв переоценки основных средств</t>
  </si>
  <si>
    <t>Аккумулированный убыток</t>
  </si>
  <si>
    <t>Капитал, приходящийся на:</t>
  </si>
  <si>
    <t>Собственнику Материнской компании</t>
  </si>
  <si>
    <t>Неконтролирующую долю</t>
  </si>
  <si>
    <t>Итого капитал</t>
  </si>
  <si>
    <t>ИТОГО ОБЯЗАТЕЛЬСТВА И КАПИТАЛ</t>
  </si>
  <si>
    <t>ТОО «Fincraft Group»</t>
  </si>
  <si>
    <t>Консолидированный промежуточный отчет о финансовом положении</t>
  </si>
  <si>
    <t>(в миллионах казахстанских тенге)</t>
  </si>
  <si>
    <t>(в миллионах казахстанских тенге</t>
  </si>
  <si>
    <t xml:space="preserve">Консолидированный промежуточный отчет о движении денежных средств </t>
  </si>
  <si>
    <t>(в миллионах казахстанских тенге)</t>
  </si>
  <si>
    <t xml:space="preserve">Консолидированный промежуточный отчет об изменениях в капитале </t>
  </si>
  <si>
    <t>Кеңес Ракишев</t>
  </si>
  <si>
    <t>Президент</t>
  </si>
  <si>
    <r>
      <t>Жамал</t>
    </r>
    <r>
      <rPr>
        <b/>
        <sz val="9"/>
        <color rgb="FF000066"/>
        <rFont val="Verdana"/>
        <family val="2"/>
        <charset val="204"/>
      </rPr>
      <t xml:space="preserve"> </t>
    </r>
    <r>
      <rPr>
        <b/>
        <sz val="9"/>
        <color rgb="FF000000"/>
        <rFont val="Verdana"/>
        <family val="2"/>
        <charset val="204"/>
      </rPr>
      <t>Тансыкбаева</t>
    </r>
  </si>
  <si>
    <t>Главный бухгалтер</t>
  </si>
  <si>
    <t>Приме-чание</t>
  </si>
  <si>
    <t>Себестоимость реализованных земельных участков</t>
  </si>
  <si>
    <t>Процентный доход</t>
  </si>
  <si>
    <t>Процентный расход</t>
  </si>
  <si>
    <t>Общие и административные расходы</t>
  </si>
  <si>
    <t>Прочие доходы</t>
  </si>
  <si>
    <t>Прочие расходы</t>
  </si>
  <si>
    <t>Чистый доход по финансовым активам и обязательствам, учитываемым по справедливой стоимости через прибыль или убыток</t>
  </si>
  <si>
    <t>Восстановление (формирование) резервов по ожидаемым кредитным убыткам</t>
  </si>
  <si>
    <t>Прибыль (убыток) от выбытия дочерних организаций</t>
  </si>
  <si>
    <t>Прибыль/(убыток) до налогообложения</t>
  </si>
  <si>
    <t>(Расходы) экономия по корпоративному подоходному налогу</t>
  </si>
  <si>
    <t>Чистая прибыль (убыток) за период</t>
  </si>
  <si>
    <t>Относящийся к:</t>
  </si>
  <si>
    <t>- Собственнику Материнской компании</t>
  </si>
  <si>
    <t>- Неконтролирующей доле</t>
  </si>
  <si>
    <t>Прочий совокупный доход</t>
  </si>
  <si>
    <t>Прочий совокупный (убыток)/доход, подлежащий переклассификации в отчет о прибылях и убытках в будущих периодах, за вычетом налога:</t>
  </si>
  <si>
    <t>Доход/(Убыток) от переоценки справедливой стоимости инвестиционных ценных бумаг, оцениваемых по справедливой стоимости через прочий совокупный доход</t>
  </si>
  <si>
    <t>Прочий совокупный доход, не подлежащий переклассификации в отчет о прибылях и убытках в будущих периодах, за вычетом налога:</t>
  </si>
  <si>
    <t>Курсовые разницы при переводе иностранных операций</t>
  </si>
  <si>
    <t>Прочий совокупный доход за период</t>
  </si>
  <si>
    <t>Общий совокупный доход за период</t>
  </si>
  <si>
    <t>Движение денежных средств от операционной деятельности:</t>
  </si>
  <si>
    <t>Проценты полученные</t>
  </si>
  <si>
    <t>Проценты выплаченные</t>
  </si>
  <si>
    <t>Операционные расходы уплаченные</t>
  </si>
  <si>
    <t>Чистое использование денежных средств в операционной деятельности до изменений в операционных активах и обязательствах</t>
  </si>
  <si>
    <t>Чистое изменение в операционных активах и обязательствах:</t>
  </si>
  <si>
    <t>Займы и задолженность конечного акционера</t>
  </si>
  <si>
    <t>Инвестиционная недвижимость</t>
  </si>
  <si>
    <t>Прочие обязательствах</t>
  </si>
  <si>
    <t>Чистое поступление (использование) денежных средств в операционной деятельности до подоходного налога</t>
  </si>
  <si>
    <t>Подоходный налог уплаченный</t>
  </si>
  <si>
    <t>Чистое поступление (использование) денежных средств в операционной деятельности</t>
  </si>
  <si>
    <t>Движение денежных средств от инвестиционной деятельности:</t>
  </si>
  <si>
    <t>(Приобретение) выбытие инвестиционных ценных бумаг, учитываемых по амортизированной стоимости</t>
  </si>
  <si>
    <t>Приобретение инвестиционной недвижимости</t>
  </si>
  <si>
    <t>Приобретение основных средств</t>
  </si>
  <si>
    <t>Чистое уменьшение/увеличение уставного капитала дочерней организации</t>
  </si>
  <si>
    <t>Чистое (использование) поступление денежных средств в инвестиционной деятельности</t>
  </si>
  <si>
    <t>Движение денежных средств от финансовой деятельности:</t>
  </si>
  <si>
    <t>Поступления от выпуска долевых ценных бумаг</t>
  </si>
  <si>
    <t>Привлечение займов</t>
  </si>
  <si>
    <t>Погашение привлеченных займов</t>
  </si>
  <si>
    <t>Прочие выбытия</t>
  </si>
  <si>
    <t>Чистое поступление (использование) денежных средств от финансовой деятельности</t>
  </si>
  <si>
    <t>Влияние изменения курсов обмена на денежные средства и их эквиваленты</t>
  </si>
  <si>
    <t>Чистое увеличение (уменьшение)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</si>
  <si>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</si>
  <si>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периода</t>
  </si>
  <si>
    <t>Неоплачен-ный капитал</t>
  </si>
  <si>
    <t>Резерв переоценки инвестиционных ценных бумаг, оцениваемых по справедливой стоимости через прочий совокупный доход</t>
  </si>
  <si>
    <t>Аккумули-рованный убыток</t>
  </si>
  <si>
    <t xml:space="preserve"> Итого </t>
  </si>
  <si>
    <t xml:space="preserve"> Неконтро-лирующая</t>
  </si>
  <si>
    <t>Остаток на 1 января 2024 года</t>
  </si>
  <si>
    <t>Прочий совокупный (убыток) доход за период</t>
  </si>
  <si>
    <t>Итого совокупный доход (убыток) за период</t>
  </si>
  <si>
    <t>Остаток на 31 марта 2024 года</t>
  </si>
  <si>
    <t>Чистый убыток за период</t>
  </si>
  <si>
    <t xml:space="preserve">                                      </t>
  </si>
  <si>
    <t>2025 года</t>
  </si>
  <si>
    <t>Инвестиционные ценные бумаги, оцениваемые  по справедливой стоимости через прибыль или убыток</t>
  </si>
  <si>
    <t>Активы по текущему подоходному налогу</t>
  </si>
  <si>
    <t>Торговая и прочая дебиторская задолженность</t>
  </si>
  <si>
    <t>Обязательства по отложенному корпоративному подоходному налогу</t>
  </si>
  <si>
    <t>Обязательства, связанные с активами, предназначенными для продажи</t>
  </si>
  <si>
    <t>Торговая кредиторская задолженность</t>
  </si>
  <si>
    <t xml:space="preserve">за 3  месяца, завершившиеся, </t>
  </si>
  <si>
    <t xml:space="preserve">за 3 месяца, завершившиеся, </t>
  </si>
  <si>
    <t>Выручка</t>
  </si>
  <si>
    <t>Чистый доход/убыток по операциям с иностранной валютой</t>
  </si>
  <si>
    <t>Расходы на сбыт и дистрибуцию</t>
  </si>
  <si>
    <t>Убыток от прекращенной деятельности</t>
  </si>
  <si>
    <t>Жамал Тансыкбаева</t>
  </si>
  <si>
    <r>
      <t>2024 года</t>
    </r>
    <r>
      <rPr>
        <b/>
        <sz val="8"/>
        <rFont val="Verdana"/>
        <family val="2"/>
        <charset val="204"/>
      </rPr>
      <t xml:space="preserve"> </t>
    </r>
  </si>
  <si>
    <t>Консолидированный промежуточный отчет о прибыли или убытке и прочем совокупном доходе за 1 квартал, завершившийся 31 марта 2025 года, неаудировано</t>
  </si>
  <si>
    <t>по состоянию на 31 марта 2025 года, неаудировано</t>
  </si>
  <si>
    <r>
      <t>за за 1 квартал, завершившийся 31 марта 2025 года, неаудировано</t>
    </r>
    <r>
      <rPr>
        <b/>
        <i/>
        <sz val="9"/>
        <color theme="1"/>
        <rFont val="Verdana"/>
        <family val="2"/>
        <charset val="204"/>
      </rPr>
      <t xml:space="preserve"> </t>
    </r>
  </si>
  <si>
    <t xml:space="preserve">за за 1 квартал, завершившийся 31 марта 2025 года, неаудировано </t>
  </si>
  <si>
    <t xml:space="preserve">Поступления от реализации </t>
  </si>
  <si>
    <t>Выплаты поставщикам и подрядчикам и уплата налогов, кроме подоходного</t>
  </si>
  <si>
    <t>Прочие поступления/выбытия от операционной деятельности полученные</t>
  </si>
  <si>
    <t>Чистый приток по валютным операциям</t>
  </si>
  <si>
    <t>Расходы на сбыт и дистрибуцию уплаченные</t>
  </si>
  <si>
    <t>Торговая и прочая дебиторской задолженности</t>
  </si>
  <si>
    <t xml:space="preserve">- </t>
  </si>
  <si>
    <t>Торговая и прочая кредиторская задолженность</t>
  </si>
  <si>
    <t>Займы выданные/полученные</t>
  </si>
  <si>
    <t>Приобретение дополнительных акции ДК</t>
  </si>
  <si>
    <t>Поступление от продажи дочерних организаций</t>
  </si>
  <si>
    <t>Прочие выплаты/поступления</t>
  </si>
  <si>
    <t>Поступления от продажи прочих инвестиций</t>
  </si>
  <si>
    <t>Остаток на 1 января 2025 года</t>
  </si>
  <si>
    <t>Чистый доход за период</t>
  </si>
  <si>
    <t>Остаток на 31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</si>
</sst>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9"/>
      <color rgb="FF000000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9"/>
      <color theme="1"/>
      <name val="Verdana"/>
      <family val="2"/>
      <charset val="204"/>
    </font>
    <font>
      <b/>
      <sz val="9"/>
      <color rgb="FF000066"/>
      <name val="Verdana"/>
      <family val="2"/>
      <charset val="204"/>
    </font>
    <font>
      <i/>
      <sz val="9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theme="1"/>
      <name val="Verdana"/>
      <family val="2"/>
      <charset val="204"/>
    </font>
    <font>
      <sz val="8"/>
      <color rgb="FF000066"/>
      <name val="Arial"/>
      <family val="2"/>
      <charset val="204"/>
    </font>
    <font>
      <b/>
      <sz val="10"/>
      <name val="Verdana"/>
      <family val="2"/>
      <charset val="204"/>
    </font>
    <font>
      <sz val="11"/>
      <name val="Verdana"/>
      <family val="2"/>
      <charset val="204"/>
    </font>
    <font>
      <sz val="12"/>
      <name val="Verdana"/>
      <family val="2"/>
      <charset val="204"/>
    </font>
    <font>
      <i/>
      <sz val="8"/>
      <name val="Verdana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1" xfId="0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7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3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3" fillId="0" borderId="1" xfId="0" applyFont="1" applyBorder="1"/>
    <xf numFmtId="169" fontId="3" fillId="0" borderId="0" xfId="1" applyNumberFormat="1" applyFont="1" applyAlignment="1">
      <alignment horizontal="right" vertical="center"/>
    </xf>
    <xf numFmtId="169" fontId="3" fillId="0" borderId="0" xfId="1" applyNumberFormat="1" applyFont="1" applyAlignment="1">
      <alignment vertical="center"/>
    </xf>
    <xf numFmtId="169" fontId="3" fillId="0" borderId="1" xfId="1" applyNumberFormat="1" applyFont="1" applyBorder="1" applyAlignment="1">
      <alignment vertical="center"/>
    </xf>
    <xf numFmtId="169" fontId="2" fillId="0" borderId="3" xfId="1" applyNumberFormat="1" applyFont="1" applyBorder="1" applyAlignment="1">
      <alignment horizontal="right" vertical="center"/>
    </xf>
    <xf numFmtId="169" fontId="2" fillId="0" borderId="0" xfId="1" applyNumberFormat="1" applyFont="1" applyAlignment="1">
      <alignment horizontal="right" vertical="center"/>
    </xf>
    <xf numFmtId="169" fontId="2" fillId="0" borderId="4" xfId="1" applyNumberFormat="1" applyFont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2" fillId="0" borderId="2" xfId="1" applyNumberFormat="1" applyFont="1" applyBorder="1" applyAlignment="1">
      <alignment horizontal="right" vertical="center"/>
    </xf>
    <xf numFmtId="169" fontId="2" fillId="0" borderId="4" xfId="1" applyNumberFormat="1" applyFont="1" applyBorder="1" applyAlignment="1">
      <alignment vertical="center"/>
    </xf>
    <xf numFmtId="169" fontId="3" fillId="0" borderId="5" xfId="1" applyNumberFormat="1" applyFont="1" applyBorder="1" applyAlignment="1">
      <alignment vertical="center"/>
    </xf>
    <xf numFmtId="169" fontId="2" fillId="0" borderId="6" xfId="1" applyNumberFormat="1" applyFont="1" applyBorder="1" applyAlignment="1">
      <alignment horizontal="right" vertical="center"/>
    </xf>
    <xf numFmtId="169" fontId="2" fillId="0" borderId="1" xfId="1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18" fillId="0" borderId="6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0" borderId="0" xfId="0" applyFont="1"/>
    <xf numFmtId="0" fontId="6" fillId="0" borderId="0" xfId="0" applyFont="1" applyAlignment="1">
      <alignment horizontal="justify" vertical="center" wrapText="1"/>
    </xf>
    <xf numFmtId="0" fontId="26" fillId="0" borderId="0" xfId="0" applyFont="1"/>
    <xf numFmtId="0" fontId="27" fillId="0" borderId="0" xfId="0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left" vertical="center" wrapText="1"/>
    </xf>
    <xf numFmtId="169" fontId="26" fillId="0" borderId="0" xfId="1" applyNumberFormat="1" applyFont="1" applyBorder="1"/>
    <xf numFmtId="0" fontId="3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8" fillId="0" borderId="5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6" fillId="0" borderId="1" xfId="0" applyFont="1" applyBorder="1"/>
    <xf numFmtId="0" fontId="24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9" fillId="0" borderId="2" xfId="0" applyFont="1" applyBorder="1" applyAlignment="1">
      <alignment horizontal="right" vertical="center" wrapText="1"/>
    </xf>
    <xf numFmtId="0" fontId="29" fillId="0" borderId="3" xfId="0" applyFont="1" applyBorder="1" applyAlignment="1">
      <alignment horizontal="right" vertical="center" wrapText="1"/>
    </xf>
    <xf numFmtId="0" fontId="29" fillId="0" borderId="6" xfId="0" applyFont="1" applyBorder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5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opLeftCell="A20" workbookViewId="0">
      <selection activeCell="B35" sqref="B35"/>
    </sheetView>
  </sheetViews>
  <sheetFormatPr defaultRowHeight="14.25" x14ac:dyDescent="0.2"/>
  <cols>
    <col min="1" max="1" width="39.42578125" style="42" customWidth="1"/>
    <col min="2" max="2" width="13" style="42" customWidth="1"/>
    <col min="3" max="3" width="13.140625" style="42" bestFit="1" customWidth="1"/>
    <col min="4" max="4" width="12" style="42" customWidth="1"/>
    <col min="5" max="16384" width="9.140625" style="42"/>
  </cols>
  <sheetData>
    <row r="1" spans="1:4" x14ac:dyDescent="0.2">
      <c r="A1" s="9" t="s">
        <v>34</v>
      </c>
    </row>
    <row r="2" spans="1:4" x14ac:dyDescent="0.2">
      <c r="A2" s="9"/>
    </row>
    <row r="3" spans="1:4" x14ac:dyDescent="0.2">
      <c r="A3" s="10" t="s">
        <v>35</v>
      </c>
    </row>
    <row r="4" spans="1:4" x14ac:dyDescent="0.2">
      <c r="A4" s="10" t="s">
        <v>123</v>
      </c>
    </row>
    <row r="5" spans="1:4" x14ac:dyDescent="0.2">
      <c r="A5" s="11" t="s">
        <v>36</v>
      </c>
    </row>
    <row r="7" spans="1:4" ht="15" customHeight="1" x14ac:dyDescent="0.2">
      <c r="A7" s="25"/>
      <c r="B7" s="26" t="s">
        <v>0</v>
      </c>
      <c r="C7" s="1" t="s">
        <v>1</v>
      </c>
      <c r="D7" s="1" t="s">
        <v>4</v>
      </c>
    </row>
    <row r="8" spans="1:4" ht="15" customHeight="1" x14ac:dyDescent="0.2">
      <c r="A8" s="25"/>
      <c r="B8" s="26"/>
      <c r="C8" s="1" t="s">
        <v>2</v>
      </c>
      <c r="D8" s="1" t="s">
        <v>5</v>
      </c>
    </row>
    <row r="9" spans="1:4" ht="15.75" customHeight="1" thickBot="1" x14ac:dyDescent="0.25">
      <c r="A9" s="25"/>
      <c r="B9" s="26"/>
      <c r="C9" s="2" t="s">
        <v>107</v>
      </c>
      <c r="D9" s="2" t="s">
        <v>3</v>
      </c>
    </row>
    <row r="10" spans="1:4" x14ac:dyDescent="0.2">
      <c r="A10" s="17" t="s">
        <v>6</v>
      </c>
      <c r="B10" s="22"/>
      <c r="C10" s="1"/>
      <c r="D10" s="1"/>
    </row>
    <row r="11" spans="1:4" x14ac:dyDescent="0.2">
      <c r="A11" s="20" t="s">
        <v>7</v>
      </c>
      <c r="B11" s="22">
        <v>3</v>
      </c>
      <c r="C11" s="48">
        <v>3019</v>
      </c>
      <c r="D11" s="49">
        <v>797</v>
      </c>
    </row>
    <row r="12" spans="1:4" ht="31.5" x14ac:dyDescent="0.2">
      <c r="A12" s="43" t="s">
        <v>108</v>
      </c>
      <c r="B12" s="22">
        <v>4</v>
      </c>
      <c r="C12" s="48">
        <v>62077</v>
      </c>
      <c r="D12" s="49">
        <v>59164</v>
      </c>
    </row>
    <row r="13" spans="1:4" x14ac:dyDescent="0.2">
      <c r="A13" s="43" t="s">
        <v>8</v>
      </c>
      <c r="B13" s="22">
        <v>5</v>
      </c>
      <c r="C13" s="48">
        <v>58423</v>
      </c>
      <c r="D13" s="49">
        <v>68019</v>
      </c>
    </row>
    <row r="14" spans="1:4" x14ac:dyDescent="0.2">
      <c r="A14" s="43" t="s">
        <v>9</v>
      </c>
      <c r="B14" s="22">
        <v>6</v>
      </c>
      <c r="C14" s="48">
        <v>17570</v>
      </c>
      <c r="D14" s="49">
        <v>19541</v>
      </c>
    </row>
    <row r="15" spans="1:4" x14ac:dyDescent="0.2">
      <c r="A15" s="43" t="s">
        <v>10</v>
      </c>
      <c r="B15" s="22"/>
      <c r="C15" s="48">
        <v>34764</v>
      </c>
      <c r="D15" s="49">
        <v>35117</v>
      </c>
    </row>
    <row r="16" spans="1:4" ht="21" x14ac:dyDescent="0.2">
      <c r="A16" s="43" t="s">
        <v>11</v>
      </c>
      <c r="B16" s="22"/>
      <c r="C16" s="48">
        <v>6239</v>
      </c>
      <c r="D16" s="49">
        <v>6791</v>
      </c>
    </row>
    <row r="17" spans="1:4" x14ac:dyDescent="0.2">
      <c r="A17" s="43" t="s">
        <v>109</v>
      </c>
      <c r="B17" s="22"/>
      <c r="C17" s="48">
        <v>122</v>
      </c>
      <c r="D17" s="49"/>
    </row>
    <row r="18" spans="1:4" x14ac:dyDescent="0.2">
      <c r="A18" s="43" t="s">
        <v>13</v>
      </c>
      <c r="B18" s="22">
        <v>7</v>
      </c>
      <c r="C18" s="48">
        <v>1006</v>
      </c>
      <c r="D18" s="49">
        <v>1593</v>
      </c>
    </row>
    <row r="19" spans="1:4" x14ac:dyDescent="0.2">
      <c r="A19" s="43" t="s">
        <v>15</v>
      </c>
      <c r="B19" s="22"/>
      <c r="C19" s="48">
        <v>4962</v>
      </c>
      <c r="D19" s="49" t="s">
        <v>12</v>
      </c>
    </row>
    <row r="20" spans="1:4" x14ac:dyDescent="0.2">
      <c r="A20" s="43" t="s">
        <v>16</v>
      </c>
      <c r="B20" s="22"/>
      <c r="C20" s="48">
        <v>7882</v>
      </c>
      <c r="D20" s="49">
        <v>7111</v>
      </c>
    </row>
    <row r="21" spans="1:4" ht="21" x14ac:dyDescent="0.2">
      <c r="A21" s="43" t="s">
        <v>110</v>
      </c>
      <c r="B21" s="22"/>
      <c r="C21" s="48">
        <v>18487</v>
      </c>
      <c r="D21" s="49">
        <v>17684</v>
      </c>
    </row>
    <row r="22" spans="1:4" ht="15" thickBot="1" x14ac:dyDescent="0.25">
      <c r="A22" s="43" t="s">
        <v>14</v>
      </c>
      <c r="B22" s="22">
        <v>8</v>
      </c>
      <c r="C22" s="48">
        <v>14301</v>
      </c>
      <c r="D22" s="50">
        <v>15735</v>
      </c>
    </row>
    <row r="23" spans="1:4" ht="15" thickBot="1" x14ac:dyDescent="0.25">
      <c r="A23" s="44" t="s">
        <v>17</v>
      </c>
      <c r="B23" s="22"/>
      <c r="C23" s="51">
        <f>SUM(C11:C22)</f>
        <v>228852</v>
      </c>
      <c r="D23" s="51">
        <f t="shared" ref="D23" si="0">SUM(D11:D22)</f>
        <v>231552</v>
      </c>
    </row>
    <row r="24" spans="1:4" ht="15" thickTop="1" x14ac:dyDescent="0.2">
      <c r="A24" s="44" t="s">
        <v>18</v>
      </c>
      <c r="B24" s="22"/>
      <c r="C24" s="52"/>
      <c r="D24" s="53"/>
    </row>
    <row r="25" spans="1:4" x14ac:dyDescent="0.2">
      <c r="A25" s="43" t="s">
        <v>19</v>
      </c>
      <c r="B25" s="22">
        <v>9</v>
      </c>
      <c r="C25" s="48">
        <v>77624</v>
      </c>
      <c r="D25" s="49">
        <v>90077</v>
      </c>
    </row>
    <row r="26" spans="1:4" x14ac:dyDescent="0.2">
      <c r="A26" s="20" t="s">
        <v>20</v>
      </c>
      <c r="B26" s="22">
        <v>10</v>
      </c>
      <c r="C26" s="48">
        <v>56653</v>
      </c>
      <c r="D26" s="49">
        <v>49359</v>
      </c>
    </row>
    <row r="27" spans="1:4" x14ac:dyDescent="0.2">
      <c r="A27" s="20" t="s">
        <v>21</v>
      </c>
      <c r="B27" s="22"/>
      <c r="C27" s="48" t="s">
        <v>12</v>
      </c>
      <c r="D27" s="49">
        <v>2315</v>
      </c>
    </row>
    <row r="28" spans="1:4" ht="21" x14ac:dyDescent="0.2">
      <c r="A28" s="20" t="s">
        <v>111</v>
      </c>
      <c r="B28" s="22"/>
      <c r="C28" s="48">
        <v>12755</v>
      </c>
      <c r="D28" s="49">
        <v>12766</v>
      </c>
    </row>
    <row r="29" spans="1:4" ht="21" x14ac:dyDescent="0.2">
      <c r="A29" s="20" t="s">
        <v>112</v>
      </c>
      <c r="B29" s="22"/>
      <c r="C29" s="48">
        <v>1067</v>
      </c>
      <c r="D29" s="49">
        <v>737</v>
      </c>
    </row>
    <row r="30" spans="1:4" x14ac:dyDescent="0.2">
      <c r="A30" s="20" t="s">
        <v>113</v>
      </c>
      <c r="B30" s="22"/>
      <c r="C30" s="48">
        <v>24492</v>
      </c>
      <c r="D30" s="49"/>
    </row>
    <row r="31" spans="1:4" ht="15" thickBot="1" x14ac:dyDescent="0.25">
      <c r="A31" s="20" t="s">
        <v>22</v>
      </c>
      <c r="B31" s="22">
        <v>11</v>
      </c>
      <c r="C31" s="54">
        <v>13627</v>
      </c>
      <c r="D31" s="50">
        <v>30060</v>
      </c>
    </row>
    <row r="32" spans="1:4" ht="15" thickBot="1" x14ac:dyDescent="0.25">
      <c r="A32" s="18" t="s">
        <v>23</v>
      </c>
      <c r="B32" s="22"/>
      <c r="C32" s="55">
        <f>SUM(C25:C31)</f>
        <v>186218</v>
      </c>
      <c r="D32" s="55">
        <f>SUM(D25:D31)</f>
        <v>185314</v>
      </c>
    </row>
    <row r="33" spans="1:4" ht="15" thickTop="1" x14ac:dyDescent="0.2">
      <c r="A33" s="18" t="s">
        <v>24</v>
      </c>
      <c r="B33" s="22"/>
      <c r="C33" s="52"/>
      <c r="D33" s="56"/>
    </row>
    <row r="34" spans="1:4" x14ac:dyDescent="0.2">
      <c r="A34" s="20" t="s">
        <v>25</v>
      </c>
      <c r="B34" s="22">
        <v>12</v>
      </c>
      <c r="C34" s="48">
        <v>107714</v>
      </c>
      <c r="D34" s="49">
        <v>107714</v>
      </c>
    </row>
    <row r="35" spans="1:4" x14ac:dyDescent="0.2">
      <c r="A35" s="20" t="s">
        <v>26</v>
      </c>
      <c r="B35" s="22"/>
      <c r="C35" s="48">
        <v>-1538</v>
      </c>
      <c r="D35" s="49">
        <v>-255</v>
      </c>
    </row>
    <row r="36" spans="1:4" ht="15" thickBot="1" x14ac:dyDescent="0.25">
      <c r="A36" s="20" t="s">
        <v>28</v>
      </c>
      <c r="B36" s="22"/>
      <c r="C36" s="54">
        <v>-84649</v>
      </c>
      <c r="D36" s="50">
        <v>-83248</v>
      </c>
    </row>
    <row r="37" spans="1:4" x14ac:dyDescent="0.2">
      <c r="A37" s="18" t="s">
        <v>29</v>
      </c>
      <c r="B37" s="22"/>
      <c r="C37" s="48"/>
      <c r="D37" s="57"/>
    </row>
    <row r="38" spans="1:4" x14ac:dyDescent="0.2">
      <c r="A38" s="20" t="s">
        <v>30</v>
      </c>
      <c r="B38" s="22"/>
      <c r="C38" s="48">
        <f>SUM(C34:C36)</f>
        <v>21527</v>
      </c>
      <c r="D38" s="48">
        <f>SUM(D34:D36)</f>
        <v>24211</v>
      </c>
    </row>
    <row r="39" spans="1:4" ht="15" thickBot="1" x14ac:dyDescent="0.25">
      <c r="A39" s="20" t="s">
        <v>31</v>
      </c>
      <c r="B39" s="22"/>
      <c r="C39" s="54">
        <v>21107</v>
      </c>
      <c r="D39" s="50">
        <v>22027</v>
      </c>
    </row>
    <row r="40" spans="1:4" ht="15" thickBot="1" x14ac:dyDescent="0.25">
      <c r="A40" s="18" t="s">
        <v>32</v>
      </c>
      <c r="B40" s="22"/>
      <c r="C40" s="58">
        <f>C38+C39</f>
        <v>42634</v>
      </c>
      <c r="D40" s="58">
        <f>D38+D39</f>
        <v>46238</v>
      </c>
    </row>
    <row r="41" spans="1:4" ht="15" thickBot="1" x14ac:dyDescent="0.25">
      <c r="A41" s="18" t="s">
        <v>33</v>
      </c>
      <c r="B41" s="22"/>
      <c r="C41" s="59">
        <f>C40+C32</f>
        <v>228852</v>
      </c>
      <c r="D41" s="59">
        <f>D40+D32</f>
        <v>231552</v>
      </c>
    </row>
    <row r="42" spans="1:4" x14ac:dyDescent="0.2">
      <c r="A42" s="17"/>
      <c r="B42" s="22"/>
      <c r="C42" s="46">
        <f>C23-C41</f>
        <v>0</v>
      </c>
      <c r="D42" s="46">
        <f>D23-D41</f>
        <v>0</v>
      </c>
    </row>
    <row r="45" spans="1:4" ht="15" thickBot="1" x14ac:dyDescent="0.25">
      <c r="A45" s="47"/>
      <c r="C45" s="47"/>
      <c r="D45" s="47"/>
    </row>
    <row r="46" spans="1:4" x14ac:dyDescent="0.2">
      <c r="A46" s="14" t="s">
        <v>41</v>
      </c>
      <c r="B46" s="24"/>
      <c r="C46" s="8" t="s">
        <v>43</v>
      </c>
    </row>
    <row r="47" spans="1:4" x14ac:dyDescent="0.2">
      <c r="A47" s="13" t="s">
        <v>42</v>
      </c>
      <c r="B47" s="24"/>
      <c r="C47" s="7" t="s">
        <v>44</v>
      </c>
    </row>
    <row r="48" spans="1:4" x14ac:dyDescent="0.2">
      <c r="A48" s="13" t="s">
        <v>34</v>
      </c>
      <c r="B48" s="24"/>
      <c r="C48" s="7" t="s">
        <v>34</v>
      </c>
    </row>
  </sheetData>
  <mergeCells count="3">
    <mergeCell ref="A7:A9"/>
    <mergeCell ref="B7:B9"/>
    <mergeCell ref="B46:B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0AB02-F145-46A4-B593-0CD0ACDF9DA6}">
  <dimension ref="A1:E44"/>
  <sheetViews>
    <sheetView tabSelected="1" topLeftCell="A14" workbookViewId="0">
      <selection activeCell="H30" sqref="H30"/>
    </sheetView>
  </sheetViews>
  <sheetFormatPr defaultRowHeight="14.25" x14ac:dyDescent="0.2"/>
  <cols>
    <col min="1" max="1" width="43.85546875" style="67" customWidth="1"/>
    <col min="2" max="2" width="11.7109375" style="67" customWidth="1"/>
    <col min="3" max="3" width="19.5703125" style="67" customWidth="1"/>
    <col min="4" max="4" width="18" style="67" customWidth="1"/>
    <col min="5" max="16384" width="9.140625" style="67"/>
  </cols>
  <sheetData>
    <row r="1" spans="1:5" x14ac:dyDescent="0.2">
      <c r="A1" s="63" t="s">
        <v>34</v>
      </c>
    </row>
    <row r="2" spans="1:5" x14ac:dyDescent="0.2">
      <c r="A2" s="63"/>
    </row>
    <row r="3" spans="1:5" x14ac:dyDescent="0.2">
      <c r="A3" s="64" t="s">
        <v>122</v>
      </c>
    </row>
    <row r="4" spans="1:5" x14ac:dyDescent="0.2">
      <c r="A4" s="65" t="s">
        <v>37</v>
      </c>
    </row>
    <row r="6" spans="1:5" ht="24" customHeight="1" x14ac:dyDescent="0.2">
      <c r="A6" s="17"/>
      <c r="B6" s="26" t="s">
        <v>45</v>
      </c>
      <c r="C6" s="3" t="s">
        <v>114</v>
      </c>
      <c r="D6" s="3" t="s">
        <v>115</v>
      </c>
      <c r="E6" s="68"/>
    </row>
    <row r="7" spans="1:5" ht="15" customHeight="1" x14ac:dyDescent="0.2">
      <c r="A7" s="17"/>
      <c r="B7" s="26"/>
      <c r="C7" s="1" t="s">
        <v>2</v>
      </c>
      <c r="D7" s="1" t="s">
        <v>2</v>
      </c>
      <c r="E7" s="68"/>
    </row>
    <row r="8" spans="1:5" ht="15.75" customHeight="1" thickBot="1" x14ac:dyDescent="0.25">
      <c r="A8" s="17"/>
      <c r="B8" s="26"/>
      <c r="C8" s="2" t="s">
        <v>107</v>
      </c>
      <c r="D8" s="2" t="s">
        <v>121</v>
      </c>
      <c r="E8" s="68"/>
    </row>
    <row r="9" spans="1:5" ht="15" x14ac:dyDescent="0.2">
      <c r="A9" s="19" t="s">
        <v>116</v>
      </c>
      <c r="B9" s="22"/>
      <c r="C9" s="1">
        <v>6083</v>
      </c>
      <c r="D9" s="1">
        <v>1442</v>
      </c>
      <c r="E9" s="69"/>
    </row>
    <row r="10" spans="1:5" ht="21" x14ac:dyDescent="0.2">
      <c r="A10" s="20" t="s">
        <v>46</v>
      </c>
      <c r="B10" s="22"/>
      <c r="C10" s="1">
        <v>-3793</v>
      </c>
      <c r="D10" s="1">
        <v>-2886</v>
      </c>
      <c r="E10" s="69"/>
    </row>
    <row r="11" spans="1:5" ht="15" x14ac:dyDescent="0.2">
      <c r="A11" s="20" t="s">
        <v>47</v>
      </c>
      <c r="B11" s="22">
        <v>13</v>
      </c>
      <c r="C11" s="1">
        <v>3439</v>
      </c>
      <c r="D11" s="1">
        <v>782</v>
      </c>
      <c r="E11" s="69"/>
    </row>
    <row r="12" spans="1:5" ht="15" x14ac:dyDescent="0.2">
      <c r="A12" s="20" t="s">
        <v>48</v>
      </c>
      <c r="B12" s="22">
        <v>14</v>
      </c>
      <c r="C12" s="1">
        <v>-4710</v>
      </c>
      <c r="D12" s="1">
        <v>-2192</v>
      </c>
      <c r="E12" s="69"/>
    </row>
    <row r="13" spans="1:5" ht="21" x14ac:dyDescent="0.2">
      <c r="A13" s="20" t="s">
        <v>117</v>
      </c>
      <c r="B13" s="22"/>
      <c r="C13" s="1">
        <v>1247</v>
      </c>
      <c r="D13" s="1">
        <v>1839</v>
      </c>
      <c r="E13" s="69"/>
    </row>
    <row r="14" spans="1:5" ht="15" x14ac:dyDescent="0.2">
      <c r="A14" s="20" t="s">
        <v>49</v>
      </c>
      <c r="B14" s="22">
        <v>15</v>
      </c>
      <c r="C14" s="1">
        <v>-3128</v>
      </c>
      <c r="D14" s="1">
        <v>-3952</v>
      </c>
      <c r="E14" s="69"/>
    </row>
    <row r="15" spans="1:5" ht="15" x14ac:dyDescent="0.2">
      <c r="A15" s="20" t="s">
        <v>50</v>
      </c>
      <c r="B15" s="22">
        <v>16</v>
      </c>
      <c r="C15" s="1">
        <v>632</v>
      </c>
      <c r="D15" s="1">
        <v>5581</v>
      </c>
      <c r="E15" s="69"/>
    </row>
    <row r="16" spans="1:5" ht="15" x14ac:dyDescent="0.2">
      <c r="A16" s="20" t="s">
        <v>51</v>
      </c>
      <c r="B16" s="22">
        <v>16</v>
      </c>
      <c r="C16" s="1">
        <v>-62</v>
      </c>
      <c r="D16" s="1">
        <v>-589</v>
      </c>
      <c r="E16" s="69"/>
    </row>
    <row r="17" spans="1:5" ht="31.5" x14ac:dyDescent="0.2">
      <c r="A17" s="20" t="s">
        <v>52</v>
      </c>
      <c r="B17" s="22"/>
      <c r="C17" s="1" t="s">
        <v>12</v>
      </c>
      <c r="D17" s="1">
        <v>1026</v>
      </c>
      <c r="E17" s="69"/>
    </row>
    <row r="18" spans="1:5" ht="21" x14ac:dyDescent="0.2">
      <c r="A18" s="20" t="s">
        <v>53</v>
      </c>
      <c r="B18" s="22"/>
      <c r="C18" s="1" t="s">
        <v>12</v>
      </c>
      <c r="D18" s="1">
        <v>341</v>
      </c>
      <c r="E18" s="69"/>
    </row>
    <row r="19" spans="1:5" ht="15" x14ac:dyDescent="0.2">
      <c r="A19" s="76" t="s">
        <v>118</v>
      </c>
      <c r="B19" s="22"/>
      <c r="C19" s="1">
        <v>-1375</v>
      </c>
      <c r="D19" s="1" t="s">
        <v>12</v>
      </c>
      <c r="E19" s="69"/>
    </row>
    <row r="20" spans="1:5" ht="21.75" thickBot="1" x14ac:dyDescent="0.25">
      <c r="A20" s="20" t="s">
        <v>54</v>
      </c>
      <c r="B20" s="22"/>
      <c r="C20" s="2" t="s">
        <v>12</v>
      </c>
      <c r="D20" s="2">
        <v>-1396</v>
      </c>
      <c r="E20" s="69"/>
    </row>
    <row r="21" spans="1:5" ht="15" x14ac:dyDescent="0.2">
      <c r="A21" s="18" t="s">
        <v>55</v>
      </c>
      <c r="B21" s="70"/>
      <c r="C21" s="16">
        <f>SUM(C9:C20)</f>
        <v>-1667</v>
      </c>
      <c r="D21" s="16">
        <f>SUM(D9:D20)</f>
        <v>-4</v>
      </c>
      <c r="E21" s="69"/>
    </row>
    <row r="22" spans="1:5" ht="21.75" thickBot="1" x14ac:dyDescent="0.25">
      <c r="A22" s="20" t="s">
        <v>56</v>
      </c>
      <c r="B22" s="22"/>
      <c r="C22" s="2">
        <v>-396</v>
      </c>
      <c r="D22" s="2">
        <v>-485</v>
      </c>
      <c r="E22" s="69"/>
    </row>
    <row r="23" spans="1:5" ht="15" x14ac:dyDescent="0.2">
      <c r="A23" s="18" t="s">
        <v>57</v>
      </c>
      <c r="B23" s="22"/>
      <c r="C23" s="46">
        <f>C21+C22</f>
        <v>-2063</v>
      </c>
      <c r="D23" s="46">
        <f>D21+D22</f>
        <v>-489</v>
      </c>
      <c r="E23" s="69"/>
    </row>
    <row r="24" spans="1:5" ht="15" x14ac:dyDescent="0.2">
      <c r="A24" s="71" t="s">
        <v>119</v>
      </c>
      <c r="B24" s="72"/>
      <c r="C24" s="73">
        <v>-87</v>
      </c>
      <c r="D24" s="46"/>
      <c r="E24" s="69"/>
    </row>
    <row r="25" spans="1:5" ht="15" x14ac:dyDescent="0.2">
      <c r="A25" s="20" t="s">
        <v>58</v>
      </c>
      <c r="B25" s="22"/>
      <c r="C25" s="16"/>
      <c r="D25" s="46"/>
      <c r="E25" s="69"/>
    </row>
    <row r="26" spans="1:5" ht="15" x14ac:dyDescent="0.2">
      <c r="A26" s="20" t="s">
        <v>59</v>
      </c>
      <c r="B26" s="22"/>
      <c r="C26" s="1">
        <v>-1401</v>
      </c>
      <c r="D26" s="73">
        <v>-484</v>
      </c>
      <c r="E26" s="69"/>
    </row>
    <row r="27" spans="1:5" ht="15.75" thickBot="1" x14ac:dyDescent="0.25">
      <c r="A27" s="20" t="s">
        <v>60</v>
      </c>
      <c r="B27" s="22"/>
      <c r="C27" s="2">
        <v>-749</v>
      </c>
      <c r="D27" s="2">
        <v>-5</v>
      </c>
      <c r="E27" s="69"/>
    </row>
    <row r="28" spans="1:5" ht="15.75" thickBot="1" x14ac:dyDescent="0.25">
      <c r="A28" s="18" t="s">
        <v>57</v>
      </c>
      <c r="B28" s="22"/>
      <c r="C28" s="45">
        <f>C26+C27</f>
        <v>-2150</v>
      </c>
      <c r="D28" s="45">
        <f>D26+D27</f>
        <v>-489</v>
      </c>
      <c r="E28" s="69"/>
    </row>
    <row r="29" spans="1:5" ht="15.75" thickBot="1" x14ac:dyDescent="0.25">
      <c r="A29" s="18" t="s">
        <v>61</v>
      </c>
      <c r="B29" s="22"/>
      <c r="C29" s="16"/>
      <c r="D29" s="74"/>
      <c r="E29" s="69"/>
    </row>
    <row r="30" spans="1:5" ht="42" x14ac:dyDescent="0.2">
      <c r="A30" s="75" t="s">
        <v>62</v>
      </c>
      <c r="B30" s="22"/>
      <c r="C30" s="16"/>
      <c r="D30" s="16"/>
      <c r="E30" s="69"/>
    </row>
    <row r="31" spans="1:5" ht="42.75" thickBot="1" x14ac:dyDescent="0.25">
      <c r="A31" s="20" t="s">
        <v>63</v>
      </c>
      <c r="B31" s="22"/>
      <c r="C31" s="1" t="s">
        <v>12</v>
      </c>
      <c r="D31" s="1">
        <v>305</v>
      </c>
      <c r="E31" s="76"/>
    </row>
    <row r="32" spans="1:5" ht="42" x14ac:dyDescent="0.2">
      <c r="A32" s="75" t="s">
        <v>64</v>
      </c>
      <c r="B32" s="22"/>
      <c r="C32" s="16"/>
      <c r="D32" s="1"/>
      <c r="E32" s="69"/>
    </row>
    <row r="33" spans="1:5" ht="15" x14ac:dyDescent="0.2">
      <c r="A33" s="19" t="s">
        <v>65</v>
      </c>
      <c r="B33" s="22"/>
      <c r="C33" s="1">
        <v>-1454</v>
      </c>
      <c r="D33" s="73">
        <v>-1520</v>
      </c>
      <c r="E33" s="69"/>
    </row>
    <row r="34" spans="1:5" ht="15.75" thickBot="1" x14ac:dyDescent="0.25">
      <c r="A34" s="17" t="s">
        <v>66</v>
      </c>
      <c r="B34" s="22"/>
      <c r="C34" s="45">
        <v>-1454</v>
      </c>
      <c r="D34" s="45">
        <f>D31+D33</f>
        <v>-1215</v>
      </c>
      <c r="E34" s="69"/>
    </row>
    <row r="35" spans="1:5" ht="15.75" thickBot="1" x14ac:dyDescent="0.25">
      <c r="A35" s="17" t="s">
        <v>67</v>
      </c>
      <c r="B35" s="22"/>
      <c r="C35" s="45">
        <f>C28+C34</f>
        <v>-3604</v>
      </c>
      <c r="D35" s="45">
        <f>D28+D34</f>
        <v>-1704</v>
      </c>
      <c r="E35" s="69"/>
    </row>
    <row r="36" spans="1:5" ht="15" x14ac:dyDescent="0.2">
      <c r="A36" s="19" t="s">
        <v>58</v>
      </c>
      <c r="B36" s="22"/>
      <c r="C36" s="16"/>
      <c r="D36" s="16"/>
      <c r="E36" s="69"/>
    </row>
    <row r="37" spans="1:5" ht="15" x14ac:dyDescent="0.2">
      <c r="A37" s="19" t="s">
        <v>59</v>
      </c>
      <c r="B37" s="22"/>
      <c r="C37" s="1">
        <v>-2684</v>
      </c>
      <c r="D37" s="1">
        <v>-503</v>
      </c>
      <c r="E37" s="69"/>
    </row>
    <row r="38" spans="1:5" ht="15.75" thickBot="1" x14ac:dyDescent="0.25">
      <c r="A38" s="19" t="s">
        <v>60</v>
      </c>
      <c r="B38" s="22"/>
      <c r="C38" s="2">
        <v>-920</v>
      </c>
      <c r="D38" s="2">
        <v>-1201</v>
      </c>
      <c r="E38" s="69"/>
    </row>
    <row r="39" spans="1:5" ht="15.75" thickBot="1" x14ac:dyDescent="0.25">
      <c r="A39" s="17"/>
      <c r="B39" s="22"/>
      <c r="C39" s="45">
        <f>C37+C38</f>
        <v>-3604</v>
      </c>
      <c r="D39" s="45">
        <f>D37+D38</f>
        <v>-1704</v>
      </c>
      <c r="E39" s="69"/>
    </row>
    <row r="41" spans="1:5" ht="15" thickBot="1" x14ac:dyDescent="0.25">
      <c r="A41" s="77"/>
      <c r="C41" s="77"/>
      <c r="D41" s="77"/>
    </row>
    <row r="42" spans="1:5" x14ac:dyDescent="0.2">
      <c r="A42" s="15" t="s">
        <v>41</v>
      </c>
      <c r="B42" s="66"/>
      <c r="C42" s="5" t="s">
        <v>120</v>
      </c>
    </row>
    <row r="43" spans="1:5" x14ac:dyDescent="0.2">
      <c r="A43" s="12" t="s">
        <v>42</v>
      </c>
      <c r="B43" s="66"/>
      <c r="C43" s="6" t="s">
        <v>44</v>
      </c>
    </row>
    <row r="44" spans="1:5" x14ac:dyDescent="0.2">
      <c r="A44" s="12" t="s">
        <v>34</v>
      </c>
      <c r="B44" s="66"/>
      <c r="C44" s="6" t="s">
        <v>34</v>
      </c>
    </row>
  </sheetData>
  <mergeCells count="3">
    <mergeCell ref="E6:E8"/>
    <mergeCell ref="B6:B8"/>
    <mergeCell ref="B42:B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C065-7A0E-42BF-995C-C4A2D1DA4F78}">
  <dimension ref="A1:M59"/>
  <sheetViews>
    <sheetView topLeftCell="A38" workbookViewId="0">
      <selection activeCell="H47" sqref="H47"/>
    </sheetView>
  </sheetViews>
  <sheetFormatPr defaultRowHeight="15" x14ac:dyDescent="0.25"/>
  <cols>
    <col min="1" max="1" width="41.28515625" customWidth="1"/>
    <col min="2" max="2" width="11.5703125" customWidth="1"/>
    <col min="3" max="3" width="13.42578125" customWidth="1"/>
    <col min="4" max="4" width="14.85546875" customWidth="1"/>
  </cols>
  <sheetData>
    <row r="1" spans="1:4" x14ac:dyDescent="0.25">
      <c r="A1" s="9" t="s">
        <v>34</v>
      </c>
    </row>
    <row r="2" spans="1:4" x14ac:dyDescent="0.25">
      <c r="A2" s="9"/>
    </row>
    <row r="3" spans="1:4" x14ac:dyDescent="0.25">
      <c r="A3" s="10" t="s">
        <v>38</v>
      </c>
    </row>
    <row r="4" spans="1:4" x14ac:dyDescent="0.25">
      <c r="A4" s="10" t="s">
        <v>124</v>
      </c>
    </row>
    <row r="5" spans="1:4" x14ac:dyDescent="0.25">
      <c r="A5" s="11" t="s">
        <v>39</v>
      </c>
    </row>
    <row r="6" spans="1:4" x14ac:dyDescent="0.25">
      <c r="A6" s="8"/>
    </row>
    <row r="8" spans="1:4" ht="22.5" customHeight="1" x14ac:dyDescent="0.25">
      <c r="A8" s="31"/>
      <c r="B8" s="32" t="s">
        <v>45</v>
      </c>
      <c r="C8" s="30" t="s">
        <v>114</v>
      </c>
      <c r="D8" s="40" t="s">
        <v>115</v>
      </c>
    </row>
    <row r="9" spans="1:4" x14ac:dyDescent="0.25">
      <c r="A9" s="31"/>
      <c r="B9" s="32"/>
      <c r="C9" s="28" t="s">
        <v>2</v>
      </c>
      <c r="D9" s="32" t="s">
        <v>2</v>
      </c>
    </row>
    <row r="10" spans="1:4" ht="15.75" thickBot="1" x14ac:dyDescent="0.3">
      <c r="A10" s="31"/>
      <c r="B10" s="32"/>
      <c r="C10" s="29" t="s">
        <v>107</v>
      </c>
      <c r="D10" s="37" t="s">
        <v>3</v>
      </c>
    </row>
    <row r="11" spans="1:4" ht="22.5" x14ac:dyDescent="0.25">
      <c r="A11" s="41" t="s">
        <v>68</v>
      </c>
      <c r="B11" s="27"/>
      <c r="C11" s="28"/>
      <c r="D11" s="28"/>
    </row>
    <row r="12" spans="1:4" x14ac:dyDescent="0.25">
      <c r="A12" s="40" t="s">
        <v>69</v>
      </c>
      <c r="B12" s="27"/>
      <c r="C12" s="28">
        <v>3</v>
      </c>
      <c r="D12" s="28" t="s">
        <v>12</v>
      </c>
    </row>
    <row r="13" spans="1:4" x14ac:dyDescent="0.25">
      <c r="A13" s="40" t="s">
        <v>70</v>
      </c>
      <c r="B13" s="27"/>
      <c r="C13" s="28">
        <v>-571</v>
      </c>
      <c r="D13" s="28">
        <v>-135</v>
      </c>
    </row>
    <row r="14" spans="1:4" x14ac:dyDescent="0.25">
      <c r="A14" s="40" t="s">
        <v>126</v>
      </c>
      <c r="B14" s="27"/>
      <c r="C14" s="28">
        <v>1329</v>
      </c>
      <c r="D14" s="28">
        <v>2800</v>
      </c>
    </row>
    <row r="15" spans="1:4" ht="22.5" x14ac:dyDescent="0.25">
      <c r="A15" s="40" t="s">
        <v>127</v>
      </c>
      <c r="B15" s="27"/>
      <c r="C15" s="28">
        <v>-7435</v>
      </c>
      <c r="D15" s="28"/>
    </row>
    <row r="16" spans="1:4" ht="22.5" x14ac:dyDescent="0.25">
      <c r="A16" s="40" t="s">
        <v>128</v>
      </c>
      <c r="B16" s="27"/>
      <c r="C16" s="28">
        <v>-2089</v>
      </c>
      <c r="D16" s="62">
        <v>-3557</v>
      </c>
    </row>
    <row r="17" spans="1:4" x14ac:dyDescent="0.25">
      <c r="A17" s="40" t="s">
        <v>129</v>
      </c>
      <c r="B17" s="27"/>
      <c r="C17" s="28">
        <v>1357</v>
      </c>
      <c r="D17" s="62"/>
    </row>
    <row r="18" spans="1:4" x14ac:dyDescent="0.25">
      <c r="A18" s="40" t="s">
        <v>130</v>
      </c>
      <c r="B18" s="27"/>
      <c r="C18" s="28">
        <v>-428</v>
      </c>
      <c r="D18" s="62"/>
    </row>
    <row r="19" spans="1:4" ht="15.75" thickBot="1" x14ac:dyDescent="0.3">
      <c r="A19" s="40" t="s">
        <v>71</v>
      </c>
      <c r="B19" s="27"/>
      <c r="C19" s="29">
        <v>-762</v>
      </c>
      <c r="D19" s="29">
        <v>-1476</v>
      </c>
    </row>
    <row r="20" spans="1:4" ht="33.75" x14ac:dyDescent="0.25">
      <c r="A20" s="41" t="s">
        <v>72</v>
      </c>
      <c r="B20" s="27"/>
      <c r="C20" s="34">
        <f>SUM(C12:C19)</f>
        <v>-8596</v>
      </c>
      <c r="D20" s="34">
        <f>SUM(D12:D19)</f>
        <v>-2368</v>
      </c>
    </row>
    <row r="21" spans="1:4" ht="22.5" x14ac:dyDescent="0.25">
      <c r="A21" s="41" t="s">
        <v>73</v>
      </c>
      <c r="B21" s="27"/>
      <c r="C21" s="28"/>
      <c r="D21" s="28"/>
    </row>
    <row r="22" spans="1:4" x14ac:dyDescent="0.25">
      <c r="A22" s="40" t="s">
        <v>8</v>
      </c>
      <c r="B22" s="27"/>
      <c r="C22" s="28">
        <v>7562</v>
      </c>
      <c r="D22" s="28">
        <v>5827</v>
      </c>
    </row>
    <row r="23" spans="1:4" x14ac:dyDescent="0.25">
      <c r="A23" s="40" t="s">
        <v>74</v>
      </c>
      <c r="B23" s="27"/>
      <c r="C23" s="28">
        <v>765</v>
      </c>
      <c r="D23" s="28">
        <v>4714</v>
      </c>
    </row>
    <row r="24" spans="1:4" x14ac:dyDescent="0.25">
      <c r="A24" s="40" t="s">
        <v>75</v>
      </c>
      <c r="B24" s="27"/>
      <c r="C24" s="28">
        <v>-771</v>
      </c>
      <c r="D24" s="28" t="s">
        <v>12</v>
      </c>
    </row>
    <row r="25" spans="1:4" x14ac:dyDescent="0.25">
      <c r="A25" s="40" t="s">
        <v>14</v>
      </c>
      <c r="B25" s="27"/>
      <c r="C25" s="79">
        <v>11134</v>
      </c>
      <c r="D25" s="28">
        <v>-1752</v>
      </c>
    </row>
    <row r="26" spans="1:4" x14ac:dyDescent="0.25">
      <c r="A26" s="40" t="s">
        <v>13</v>
      </c>
      <c r="B26" s="27"/>
      <c r="C26" s="79">
        <v>587</v>
      </c>
      <c r="D26" s="28">
        <v>596</v>
      </c>
    </row>
    <row r="27" spans="1:4" x14ac:dyDescent="0.25">
      <c r="A27" s="40" t="s">
        <v>131</v>
      </c>
      <c r="B27" s="27"/>
      <c r="C27" s="79">
        <v>-2625</v>
      </c>
      <c r="D27" s="28" t="s">
        <v>132</v>
      </c>
    </row>
    <row r="28" spans="1:4" x14ac:dyDescent="0.25">
      <c r="A28" s="40" t="s">
        <v>133</v>
      </c>
      <c r="B28" s="27"/>
      <c r="C28" s="79">
        <v>14492</v>
      </c>
      <c r="D28" s="28" t="s">
        <v>132</v>
      </c>
    </row>
    <row r="29" spans="1:4" ht="15.75" thickBot="1" x14ac:dyDescent="0.3">
      <c r="A29" s="40" t="s">
        <v>76</v>
      </c>
      <c r="B29" s="27"/>
      <c r="C29" s="79">
        <v>-9235</v>
      </c>
      <c r="D29" s="28">
        <v>-9231</v>
      </c>
    </row>
    <row r="30" spans="1:4" ht="34.5" thickBot="1" x14ac:dyDescent="0.3">
      <c r="A30" s="41" t="s">
        <v>77</v>
      </c>
      <c r="B30" s="27"/>
      <c r="C30" s="39">
        <f>SUM(C20:C29)</f>
        <v>13313</v>
      </c>
      <c r="D30" s="39">
        <f>SUM(D20:D29)</f>
        <v>-2214</v>
      </c>
    </row>
    <row r="31" spans="1:4" ht="15.75" thickBot="1" x14ac:dyDescent="0.3">
      <c r="A31" s="40" t="s">
        <v>78</v>
      </c>
      <c r="B31" s="27"/>
      <c r="C31" s="80">
        <v>-1236</v>
      </c>
      <c r="D31" s="29">
        <v>0</v>
      </c>
    </row>
    <row r="32" spans="1:4" ht="23.25" thickBot="1" x14ac:dyDescent="0.3">
      <c r="A32" s="41" t="s">
        <v>79</v>
      </c>
      <c r="B32" s="27"/>
      <c r="C32" s="36">
        <f>C30+C31</f>
        <v>12077</v>
      </c>
      <c r="D32" s="36">
        <f>D30+D31</f>
        <v>-2214</v>
      </c>
    </row>
    <row r="33" spans="1:5" ht="22.5" x14ac:dyDescent="0.25">
      <c r="A33" s="41" t="s">
        <v>80</v>
      </c>
      <c r="B33" s="27"/>
      <c r="C33" s="28"/>
      <c r="D33" s="28"/>
    </row>
    <row r="34" spans="1:5" ht="33.75" x14ac:dyDescent="0.25">
      <c r="A34" s="40" t="s">
        <v>81</v>
      </c>
      <c r="B34" s="27"/>
      <c r="C34" s="28">
        <v>-2913</v>
      </c>
      <c r="D34" s="28" t="s">
        <v>132</v>
      </c>
    </row>
    <row r="35" spans="1:5" x14ac:dyDescent="0.25">
      <c r="A35" s="40" t="s">
        <v>134</v>
      </c>
      <c r="B35" s="27"/>
      <c r="C35" s="28">
        <v>187</v>
      </c>
      <c r="D35" s="28">
        <v>11181</v>
      </c>
    </row>
    <row r="36" spans="1:5" x14ac:dyDescent="0.25">
      <c r="A36" s="40" t="s">
        <v>82</v>
      </c>
      <c r="B36" s="27"/>
      <c r="C36" s="28" t="s">
        <v>12</v>
      </c>
      <c r="D36" s="28">
        <v>-9868</v>
      </c>
    </row>
    <row r="37" spans="1:5" x14ac:dyDescent="0.25">
      <c r="A37" s="40" t="s">
        <v>83</v>
      </c>
      <c r="B37" s="27"/>
      <c r="C37" s="28">
        <v>-650</v>
      </c>
      <c r="D37" s="28">
        <v>-470</v>
      </c>
    </row>
    <row r="38" spans="1:5" x14ac:dyDescent="0.25">
      <c r="A38" s="40" t="s">
        <v>135</v>
      </c>
      <c r="B38" s="27"/>
      <c r="C38" s="28" t="s">
        <v>12</v>
      </c>
      <c r="D38" s="28">
        <v>-269</v>
      </c>
    </row>
    <row r="39" spans="1:5" ht="22.5" x14ac:dyDescent="0.25">
      <c r="A39" s="40" t="s">
        <v>84</v>
      </c>
      <c r="B39" s="27"/>
      <c r="C39" s="28" t="s">
        <v>12</v>
      </c>
      <c r="D39" s="28">
        <v>453</v>
      </c>
    </row>
    <row r="40" spans="1:5" x14ac:dyDescent="0.25">
      <c r="A40" s="40" t="s">
        <v>136</v>
      </c>
      <c r="B40" s="27"/>
      <c r="C40" s="28" t="s">
        <v>12</v>
      </c>
      <c r="D40" s="28">
        <v>30</v>
      </c>
    </row>
    <row r="41" spans="1:5" x14ac:dyDescent="0.25">
      <c r="A41" s="40" t="s">
        <v>137</v>
      </c>
      <c r="B41" s="27"/>
      <c r="C41" s="79">
        <v>6793</v>
      </c>
      <c r="D41" s="28" t="s">
        <v>132</v>
      </c>
    </row>
    <row r="42" spans="1:5" ht="15.75" thickBot="1" x14ac:dyDescent="0.3">
      <c r="A42" s="40" t="s">
        <v>138</v>
      </c>
      <c r="B42" s="27"/>
      <c r="C42" s="79">
        <v>-3346</v>
      </c>
      <c r="D42" s="28">
        <v>-588</v>
      </c>
    </row>
    <row r="43" spans="1:5" ht="23.25" thickBot="1" x14ac:dyDescent="0.3">
      <c r="A43" s="41" t="s">
        <v>85</v>
      </c>
      <c r="B43" s="27"/>
      <c r="C43" s="39">
        <f>SUM(C34:C42)</f>
        <v>71</v>
      </c>
      <c r="D43" s="39">
        <f>SUM(D34:D42)</f>
        <v>469</v>
      </c>
    </row>
    <row r="44" spans="1:5" ht="22.5" x14ac:dyDescent="0.25">
      <c r="A44" s="41" t="s">
        <v>86</v>
      </c>
      <c r="B44" s="31"/>
      <c r="C44" s="31"/>
      <c r="D44" s="31"/>
      <c r="E44" s="28"/>
    </row>
    <row r="45" spans="1:5" x14ac:dyDescent="0.25">
      <c r="A45" s="40" t="s">
        <v>87</v>
      </c>
      <c r="B45" s="32"/>
      <c r="C45" s="78" t="s">
        <v>12</v>
      </c>
      <c r="D45" s="30">
        <v>1126</v>
      </c>
    </row>
    <row r="46" spans="1:5" x14ac:dyDescent="0.25">
      <c r="A46" s="40" t="s">
        <v>88</v>
      </c>
      <c r="B46" s="32"/>
      <c r="C46" s="28">
        <v>3933</v>
      </c>
      <c r="D46" s="30">
        <v>463</v>
      </c>
    </row>
    <row r="47" spans="1:5" x14ac:dyDescent="0.25">
      <c r="A47" s="40" t="s">
        <v>89</v>
      </c>
      <c r="B47" s="32"/>
      <c r="C47" s="28">
        <v>-12453</v>
      </c>
      <c r="D47" s="30">
        <v>-286</v>
      </c>
    </row>
    <row r="48" spans="1:5" ht="15.75" thickBot="1" x14ac:dyDescent="0.3">
      <c r="A48" s="40" t="s">
        <v>90</v>
      </c>
      <c r="B48" s="32"/>
      <c r="C48" s="29">
        <v>-1410</v>
      </c>
      <c r="D48" s="30">
        <v>-48</v>
      </c>
    </row>
    <row r="49" spans="1:13" ht="23.25" thickBot="1" x14ac:dyDescent="0.3">
      <c r="A49" s="41" t="s">
        <v>91</v>
      </c>
      <c r="B49" s="31"/>
      <c r="C49" s="61">
        <f>SUM(C45:C48)</f>
        <v>-9930</v>
      </c>
      <c r="D49" s="61">
        <f>SUM(D45:D48)</f>
        <v>1255</v>
      </c>
    </row>
    <row r="50" spans="1:13" x14ac:dyDescent="0.25">
      <c r="A50" s="40"/>
      <c r="B50" s="32"/>
      <c r="C50" s="38"/>
      <c r="D50" s="30"/>
    </row>
    <row r="51" spans="1:13" ht="23.25" thickBot="1" x14ac:dyDescent="0.3">
      <c r="A51" s="40" t="s">
        <v>92</v>
      </c>
      <c r="B51" s="32"/>
      <c r="C51" s="29">
        <v>4</v>
      </c>
      <c r="D51" s="35">
        <v>19</v>
      </c>
    </row>
    <row r="52" spans="1:13" ht="22.5" x14ac:dyDescent="0.25">
      <c r="A52" s="41" t="s">
        <v>93</v>
      </c>
      <c r="B52" s="31"/>
      <c r="C52" s="60">
        <f>C32+C43+C49+C51</f>
        <v>2222</v>
      </c>
      <c r="D52" s="60">
        <f>D32+D43+D49+D51</f>
        <v>-471</v>
      </c>
    </row>
    <row r="53" spans="1:13" ht="23.25" thickBot="1" x14ac:dyDescent="0.3">
      <c r="A53" s="40" t="s">
        <v>94</v>
      </c>
      <c r="B53" s="32"/>
      <c r="C53" s="80">
        <v>797</v>
      </c>
      <c r="D53" s="35">
        <v>899</v>
      </c>
    </row>
    <row r="54" spans="1:13" ht="23.25" thickBot="1" x14ac:dyDescent="0.3">
      <c r="A54" s="41" t="s">
        <v>95</v>
      </c>
      <c r="B54" s="31"/>
      <c r="C54" s="84">
        <f>C52+C53</f>
        <v>3019</v>
      </c>
      <c r="D54" s="84">
        <f>D52+D53</f>
        <v>428</v>
      </c>
    </row>
    <row r="55" spans="1:13" ht="16.5" thickTop="1" x14ac:dyDescent="0.25">
      <c r="E55" s="81"/>
      <c r="F55" s="81"/>
      <c r="G55" s="81"/>
      <c r="H55" s="82"/>
      <c r="I55" s="82"/>
      <c r="J55" s="82"/>
      <c r="K55" s="83"/>
      <c r="L55" s="83"/>
      <c r="M55" s="83"/>
    </row>
    <row r="56" spans="1:13" ht="15.75" thickBot="1" x14ac:dyDescent="0.3">
      <c r="A56" s="4"/>
      <c r="C56" s="4"/>
      <c r="D56" s="4"/>
    </row>
    <row r="57" spans="1:13" x14ac:dyDescent="0.25">
      <c r="A57" s="14" t="s">
        <v>41</v>
      </c>
      <c r="B57" s="24"/>
      <c r="C57" s="8" t="s">
        <v>43</v>
      </c>
    </row>
    <row r="58" spans="1:13" x14ac:dyDescent="0.25">
      <c r="A58" s="13" t="s">
        <v>42</v>
      </c>
      <c r="B58" s="24"/>
      <c r="C58" s="7" t="s">
        <v>44</v>
      </c>
    </row>
    <row r="59" spans="1:13" x14ac:dyDescent="0.25">
      <c r="A59" s="13" t="s">
        <v>34</v>
      </c>
      <c r="B59" s="24"/>
      <c r="C59" s="7" t="s">
        <v>34</v>
      </c>
    </row>
  </sheetData>
  <mergeCells count="3">
    <mergeCell ref="H55:J55"/>
    <mergeCell ref="K55:M55"/>
    <mergeCell ref="B57:B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32EE-11D2-469E-B492-632E2A60C54B}">
  <dimension ref="A1:J25"/>
  <sheetViews>
    <sheetView topLeftCell="A13" workbookViewId="0">
      <selection activeCell="P13" sqref="P13"/>
    </sheetView>
  </sheetViews>
  <sheetFormatPr defaultRowHeight="15" x14ac:dyDescent="0.25"/>
  <cols>
    <col min="1" max="1" width="28.28515625" customWidth="1"/>
    <col min="4" max="4" width="11.7109375" customWidth="1"/>
  </cols>
  <sheetData>
    <row r="1" spans="1:10" x14ac:dyDescent="0.25">
      <c r="A1" s="9" t="s">
        <v>34</v>
      </c>
    </row>
    <row r="2" spans="1:10" x14ac:dyDescent="0.25">
      <c r="A2" s="9"/>
    </row>
    <row r="3" spans="1:10" x14ac:dyDescent="0.25">
      <c r="A3" s="10" t="s">
        <v>40</v>
      </c>
    </row>
    <row r="4" spans="1:10" x14ac:dyDescent="0.25">
      <c r="A4" s="10" t="s">
        <v>125</v>
      </c>
    </row>
    <row r="5" spans="1:10" x14ac:dyDescent="0.25">
      <c r="A5" s="11" t="s">
        <v>36</v>
      </c>
    </row>
    <row r="7" spans="1:10" ht="135.75" thickBot="1" x14ac:dyDescent="0.3">
      <c r="A7" s="21"/>
      <c r="B7" s="85" t="s">
        <v>25</v>
      </c>
      <c r="C7" s="85" t="s">
        <v>96</v>
      </c>
      <c r="D7" s="85" t="s">
        <v>97</v>
      </c>
      <c r="E7" s="85" t="s">
        <v>26</v>
      </c>
      <c r="F7" s="85" t="s">
        <v>27</v>
      </c>
      <c r="G7" s="85" t="s">
        <v>98</v>
      </c>
      <c r="H7" s="85" t="s">
        <v>99</v>
      </c>
      <c r="I7" s="85" t="s">
        <v>100</v>
      </c>
      <c r="J7" s="86" t="s">
        <v>32</v>
      </c>
    </row>
    <row r="8" spans="1:10" ht="15.75" thickBot="1" x14ac:dyDescent="0.3">
      <c r="A8" s="81" t="s">
        <v>139</v>
      </c>
      <c r="B8" s="90">
        <v>107714</v>
      </c>
      <c r="C8" s="90"/>
      <c r="D8" s="90"/>
      <c r="E8" s="90">
        <v>-255</v>
      </c>
      <c r="F8" s="90"/>
      <c r="G8" s="90">
        <v>-83248</v>
      </c>
      <c r="H8" s="90">
        <f>SUM(B8:G8)</f>
        <v>24211</v>
      </c>
      <c r="I8" s="90">
        <v>22027</v>
      </c>
      <c r="J8" s="90">
        <f>H8+I8</f>
        <v>46238</v>
      </c>
    </row>
    <row r="9" spans="1:10" x14ac:dyDescent="0.25">
      <c r="A9" s="33" t="s">
        <v>140</v>
      </c>
      <c r="B9" s="97"/>
      <c r="C9" s="97"/>
      <c r="D9" s="98"/>
      <c r="E9" s="97"/>
      <c r="F9" s="97"/>
      <c r="G9" s="97">
        <v>-1401</v>
      </c>
      <c r="H9" s="87">
        <f>SUM(B9:G9)</f>
        <v>-1401</v>
      </c>
      <c r="I9" s="97">
        <v>-749</v>
      </c>
      <c r="J9" s="87">
        <f>H9+I9</f>
        <v>-2150</v>
      </c>
    </row>
    <row r="10" spans="1:10" ht="32.25" customHeight="1" x14ac:dyDescent="0.25">
      <c r="A10" s="91" t="s">
        <v>102</v>
      </c>
      <c r="B10" s="93"/>
      <c r="C10" s="93"/>
      <c r="D10" s="93"/>
      <c r="E10" s="93">
        <v>-1283</v>
      </c>
      <c r="F10" s="91"/>
      <c r="G10" s="91" t="s">
        <v>106</v>
      </c>
      <c r="H10" s="87">
        <f>SUM(B10:G10)</f>
        <v>-1283</v>
      </c>
      <c r="I10" s="91">
        <v>-171</v>
      </c>
      <c r="J10" s="87">
        <f>H10+I10</f>
        <v>-1454</v>
      </c>
    </row>
    <row r="11" spans="1:10" ht="27" customHeight="1" thickBot="1" x14ac:dyDescent="0.3">
      <c r="A11" s="91" t="s">
        <v>103</v>
      </c>
      <c r="B11" s="92"/>
      <c r="C11" s="23"/>
      <c r="D11" s="92"/>
      <c r="E11" s="86">
        <f>SUM(E9:E10)</f>
        <v>-1283</v>
      </c>
      <c r="F11" s="86"/>
      <c r="G11" s="86">
        <f t="shared" ref="G11" si="0">SUM(G9:G10)</f>
        <v>-1401</v>
      </c>
      <c r="H11" s="86">
        <f>SUM(H9:H10)</f>
        <v>-2684</v>
      </c>
      <c r="I11" s="86">
        <f>SUM(I9:I10)</f>
        <v>-920</v>
      </c>
      <c r="J11" s="86">
        <f>H11+I11</f>
        <v>-3604</v>
      </c>
    </row>
    <row r="12" spans="1:10" ht="15.75" thickBot="1" x14ac:dyDescent="0.3">
      <c r="A12" s="81" t="s">
        <v>141</v>
      </c>
      <c r="B12" s="90">
        <f>B8+B11</f>
        <v>107714</v>
      </c>
      <c r="C12" s="90"/>
      <c r="D12" s="90"/>
      <c r="E12" s="90">
        <f>E8+E11</f>
        <v>-1538</v>
      </c>
      <c r="F12" s="90"/>
      <c r="G12" s="90">
        <f>G8+G11</f>
        <v>-84649</v>
      </c>
      <c r="H12" s="90">
        <f>H8+H11</f>
        <v>21527</v>
      </c>
      <c r="I12" s="90">
        <f>I8+I11</f>
        <v>21107</v>
      </c>
      <c r="J12" s="86">
        <f t="shared" ref="J12" si="1">H12+I12</f>
        <v>42634</v>
      </c>
    </row>
    <row r="13" spans="1:10" ht="30" customHeight="1" thickBot="1" x14ac:dyDescent="0.3">
      <c r="A13" s="81"/>
      <c r="B13" s="87"/>
      <c r="C13" s="87"/>
      <c r="D13" s="87"/>
      <c r="E13" s="87"/>
      <c r="F13" s="87"/>
      <c r="G13" s="87"/>
      <c r="H13" s="87"/>
      <c r="I13" s="87"/>
      <c r="J13" s="87"/>
    </row>
    <row r="14" spans="1:10" ht="15.75" thickBot="1" x14ac:dyDescent="0.3">
      <c r="A14" s="81" t="s">
        <v>101</v>
      </c>
      <c r="B14" s="90">
        <v>107714</v>
      </c>
      <c r="C14" s="90">
        <v>-3182</v>
      </c>
      <c r="D14" s="90">
        <v>3542</v>
      </c>
      <c r="E14" s="90">
        <v>-1865</v>
      </c>
      <c r="F14" s="90">
        <v>82</v>
      </c>
      <c r="G14" s="90">
        <v>-108797</v>
      </c>
      <c r="H14" s="90">
        <v>-2506</v>
      </c>
      <c r="I14" s="90">
        <v>108506</v>
      </c>
      <c r="J14" s="90">
        <v>106000</v>
      </c>
    </row>
    <row r="15" spans="1:10" ht="40.5" customHeight="1" x14ac:dyDescent="0.25">
      <c r="A15" s="91" t="s">
        <v>105</v>
      </c>
      <c r="B15" s="94" t="s">
        <v>12</v>
      </c>
      <c r="C15" s="94" t="s">
        <v>12</v>
      </c>
      <c r="D15" s="99" t="s">
        <v>12</v>
      </c>
      <c r="E15" s="94" t="s">
        <v>12</v>
      </c>
      <c r="F15" s="94" t="s">
        <v>12</v>
      </c>
      <c r="G15" s="94">
        <v>-484</v>
      </c>
      <c r="H15" s="95">
        <f>SUM(B15:G15)</f>
        <v>-484</v>
      </c>
      <c r="I15" s="94">
        <v>-5</v>
      </c>
      <c r="J15" s="95">
        <f>H15+I15</f>
        <v>-489</v>
      </c>
    </row>
    <row r="16" spans="1:10" ht="63" customHeight="1" thickBot="1" x14ac:dyDescent="0.3">
      <c r="A16" s="33" t="s">
        <v>66</v>
      </c>
      <c r="B16" s="85" t="s">
        <v>12</v>
      </c>
      <c r="C16" s="85" t="s">
        <v>12</v>
      </c>
      <c r="D16" s="85">
        <v>90</v>
      </c>
      <c r="E16" s="85">
        <v>-451</v>
      </c>
      <c r="F16" s="86"/>
      <c r="G16" s="85" t="s">
        <v>106</v>
      </c>
      <c r="H16" s="96">
        <f>SUM(B16:G16)</f>
        <v>-361</v>
      </c>
      <c r="I16" s="85">
        <v>-854</v>
      </c>
      <c r="J16" s="96">
        <f>H16+I16</f>
        <v>-1215</v>
      </c>
    </row>
    <row r="17" spans="1:10" ht="23.25" thickBot="1" x14ac:dyDescent="0.3">
      <c r="A17" s="33" t="s">
        <v>103</v>
      </c>
      <c r="B17" s="85" t="s">
        <v>12</v>
      </c>
      <c r="C17" s="86"/>
      <c r="D17" s="85">
        <f>SUM(D15:D16)</f>
        <v>90</v>
      </c>
      <c r="E17" s="85">
        <f t="shared" ref="E17:H17" si="2">SUM(E15:E16)</f>
        <v>-451</v>
      </c>
      <c r="F17" s="85">
        <f t="shared" si="2"/>
        <v>0</v>
      </c>
      <c r="G17" s="85">
        <f t="shared" si="2"/>
        <v>-484</v>
      </c>
      <c r="H17" s="85">
        <f t="shared" si="2"/>
        <v>-845</v>
      </c>
      <c r="I17" s="85">
        <f>SUM(I15:I16)</f>
        <v>-859</v>
      </c>
      <c r="J17" s="86">
        <f>SUM(J15:J16)</f>
        <v>-1704</v>
      </c>
    </row>
    <row r="18" spans="1:10" ht="15.75" thickBot="1" x14ac:dyDescent="0.3">
      <c r="A18" s="81" t="s">
        <v>104</v>
      </c>
      <c r="B18" s="88">
        <f>B14</f>
        <v>107714</v>
      </c>
      <c r="C18" s="88">
        <f>C14</f>
        <v>-3182</v>
      </c>
      <c r="D18" s="89">
        <f>D14+D17</f>
        <v>3632</v>
      </c>
      <c r="E18" s="89">
        <f>E14+E17</f>
        <v>-2316</v>
      </c>
      <c r="F18" s="89">
        <f>F14+F17</f>
        <v>82</v>
      </c>
      <c r="G18" s="89">
        <f>G14+G17</f>
        <v>-109281</v>
      </c>
      <c r="H18" s="89">
        <f>H14+H17</f>
        <v>-3351</v>
      </c>
      <c r="I18" s="89">
        <f>I14+I17</f>
        <v>107647</v>
      </c>
      <c r="J18" s="89">
        <f>J14+J17</f>
        <v>104296</v>
      </c>
    </row>
    <row r="19" spans="1:10" ht="15.75" thickTop="1" x14ac:dyDescent="0.25"/>
    <row r="22" spans="1:10" ht="15.75" thickBot="1" x14ac:dyDescent="0.3">
      <c r="A22" s="4"/>
      <c r="C22" s="4"/>
      <c r="D22" s="4"/>
    </row>
    <row r="23" spans="1:10" x14ac:dyDescent="0.25">
      <c r="A23" s="14" t="s">
        <v>41</v>
      </c>
      <c r="B23" s="24"/>
      <c r="C23" s="8" t="s">
        <v>43</v>
      </c>
    </row>
    <row r="24" spans="1:10" x14ac:dyDescent="0.25">
      <c r="A24" s="13" t="s">
        <v>42</v>
      </c>
      <c r="B24" s="24"/>
      <c r="C24" s="7" t="s">
        <v>44</v>
      </c>
    </row>
    <row r="25" spans="1:10" x14ac:dyDescent="0.25">
      <c r="A25" s="13" t="s">
        <v>34</v>
      </c>
      <c r="B25" s="24"/>
      <c r="C25" s="7" t="s">
        <v>34</v>
      </c>
    </row>
  </sheetData>
  <mergeCells count="1">
    <mergeCell ref="B23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ОДДС</vt:lpstr>
      <vt:lpstr>Капитал</vt:lpstr>
      <vt:lpstr>ОПиУ!_Hlk136291301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Kolpachshikov</dc:creator>
  <cp:lastModifiedBy>Boris  Kolpachshikov</cp:lastModifiedBy>
  <dcterms:created xsi:type="dcterms:W3CDTF">2015-06-05T18:19:34Z</dcterms:created>
  <dcterms:modified xsi:type="dcterms:W3CDTF">2025-05-29T11:11:00Z</dcterms:modified>
</cp:coreProperties>
</file>