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DEM\Downloads\"/>
    </mc:Choice>
  </mc:AlternateContent>
  <bookViews>
    <workbookView xWindow="0" yWindow="0" windowWidth="28800" windowHeight="12210"/>
  </bookViews>
  <sheets>
    <sheet name="Баланс" sheetId="4" r:id="rId1"/>
    <sheet name="ОПиУ" sheetId="6" r:id="rId2"/>
  </sheets>
  <definedNames>
    <definedName name="f_1_1_3" localSheetId="1">ОПиУ!#REF!</definedName>
    <definedName name="f_1_1_3">Баланс!$C$19</definedName>
    <definedName name="f_1_1_4" localSheetId="1">ОПиУ!#REF!</definedName>
    <definedName name="f_1_1_4">Баланс!$D$19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Баланс!$C$20</definedName>
    <definedName name="f_1_2_4" localSheetId="1">ОПиУ!#REF!</definedName>
    <definedName name="f_1_2_4">Баланс!$D$20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ОПиУ!$C$16</definedName>
    <definedName name="f_1_3">Баланс!$C$17</definedName>
    <definedName name="f_1_3_1_1_3" localSheetId="1">ОПиУ!$C$23</definedName>
    <definedName name="f_1_3_1_1_3">#REF!</definedName>
    <definedName name="f_1_3_1_1_4" localSheetId="1">ОПиУ!#REF!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ОПиУ!#REF!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ОПиУ!#REF!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ОПиУ!#REF!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ОПиУ!#REF!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ОПиУ!#REF!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ОПиУ!#REF!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ОПиУ!#REF!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ОПиУ!#REF!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ОПиУ!#REF!</definedName>
    <definedName name="f_1_4">Баланс!$D$17</definedName>
    <definedName name="f_1_4_3" localSheetId="1">ОПиУ!$C$32</definedName>
    <definedName name="f_1_4_3">#REF!</definedName>
    <definedName name="f_1_4_4" localSheetId="1">ОПиУ!#REF!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ОПиУ!#REF!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ОПиУ!#REF!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ОПиУ!#REF!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Баланс!$C$40</definedName>
    <definedName name="f_10_3_3" localSheetId="1">ОПиУ!$C$59</definedName>
    <definedName name="f_10_3_3">#REF!</definedName>
    <definedName name="f_10_3_4" localSheetId="1">ОПиУ!#REF!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ОПиУ!#REF!</definedName>
    <definedName name="f_10_4">Баланс!$D$40</definedName>
    <definedName name="f_10_4_3" localSheetId="1">ОПиУ!$C$60</definedName>
    <definedName name="f_10_4_3">#REF!</definedName>
    <definedName name="f_10_4_4" localSheetId="1">ОПиУ!#REF!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Баланс!$C$41</definedName>
    <definedName name="f_11_4" localSheetId="1">ОПиУ!#REF!</definedName>
    <definedName name="f_11_4">Баланс!$D$41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Баланс!$C$42</definedName>
    <definedName name="f_12_4" localSheetId="1">ОПиУ!#REF!</definedName>
    <definedName name="f_12_4">Баланс!$D$42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Баланс!$C$43</definedName>
    <definedName name="f_13_4" localSheetId="1">ОПиУ!#REF!</definedName>
    <definedName name="f_13_4">Баланс!$D$43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ОПиУ!#REF!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ОПиУ!#REF!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Баланс!$C$45</definedName>
    <definedName name="f_14_3_3" localSheetId="1">ОПиУ!$C$68</definedName>
    <definedName name="f_14_3_3">#REF!</definedName>
    <definedName name="f_14_3_4" localSheetId="1">ОПиУ!#REF!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ОПиУ!#REF!</definedName>
    <definedName name="f_14_4">Баланс!$D$45</definedName>
    <definedName name="f_14_4_3" localSheetId="1">ОПиУ!$C$69</definedName>
    <definedName name="f_14_4_3">#REF!</definedName>
    <definedName name="f_14_4_4" localSheetId="1">ОПиУ!#REF!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Баланс!$C$49</definedName>
    <definedName name="f_15_1_1_4">Баланс!$D$49</definedName>
    <definedName name="f_15_1_2_3">Баланс!$C$50</definedName>
    <definedName name="f_15_1_2_4">Баланс!$D$50</definedName>
    <definedName name="f_15_1_3" localSheetId="1">ОПиУ!$C$72</definedName>
    <definedName name="f_15_1_3">Баланс!$C$48</definedName>
    <definedName name="f_15_1_4" localSheetId="1">ОПиУ!#REF!</definedName>
    <definedName name="f_15_1_4">Баланс!$D$48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Баланс!$C$51</definedName>
    <definedName name="f_15_2_4" localSheetId="1">ОПиУ!#REF!</definedName>
    <definedName name="f_15_2_4">Баланс!$D$51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Баланс!$C$46</definedName>
    <definedName name="f_15_3_3" localSheetId="1">ОПиУ!$C$74</definedName>
    <definedName name="f_15_3_3">Баланс!$C$52</definedName>
    <definedName name="f_15_3_4" localSheetId="1">ОПиУ!#REF!</definedName>
    <definedName name="f_15_3_4">Баланс!$D$52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ОПиУ!#REF!</definedName>
    <definedName name="f_15_4">Баланс!$D$46</definedName>
    <definedName name="f_15_4_3" localSheetId="1">ОПиУ!$C$75</definedName>
    <definedName name="f_15_4_3">Баланс!$C$53</definedName>
    <definedName name="f_15_4_4" localSheetId="1">ОПиУ!#REF!</definedName>
    <definedName name="f_15_4_4">Баланс!$D$53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Баланс!$C$54</definedName>
    <definedName name="f_15_5_4" localSheetId="1">ОПиУ!#REF!</definedName>
    <definedName name="f_15_5_4">Баланс!$D$54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Баланс!$C$55</definedName>
    <definedName name="f_15_6_4" localSheetId="1">ОПиУ!#REF!</definedName>
    <definedName name="f_15_6_4">Баланс!$D$55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Баланс!$C$56</definedName>
    <definedName name="f_15_7_4">Баланс!$D$56</definedName>
    <definedName name="f_15_8_3">Баланс!$C$57</definedName>
    <definedName name="f_15_8_4">Баланс!$D$57</definedName>
    <definedName name="f_15_9_3">Баланс!$C$58</definedName>
    <definedName name="f_15_9_4">Баланс!$D$58</definedName>
    <definedName name="f_16_1_3" localSheetId="1">ОПиУ!$C$80</definedName>
    <definedName name="f_16_1_3">Баланс!$C$61</definedName>
    <definedName name="f_16_1_4" localSheetId="1">ОПиУ!#REF!</definedName>
    <definedName name="f_16_1_4">Баланс!$D$61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Баланс!$C$62</definedName>
    <definedName name="f_16_2_4" localSheetId="1">ОПиУ!#REF!</definedName>
    <definedName name="f_16_2_4">Баланс!$D$62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Баланс!$C$59</definedName>
    <definedName name="f_16_3_3" localSheetId="1">ОПиУ!$C$82</definedName>
    <definedName name="f_16_3_3">Баланс!$C$63</definedName>
    <definedName name="f_16_3_4" localSheetId="1">ОПиУ!#REF!</definedName>
    <definedName name="f_16_3_4">Баланс!$D$63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ОПиУ!#REF!</definedName>
    <definedName name="f_16_4">Баланс!$D$59</definedName>
    <definedName name="f_16_4_3" localSheetId="1">ОПиУ!$C$83</definedName>
    <definedName name="f_16_4_3">Баланс!$C$64</definedName>
    <definedName name="f_16_4_4" localSheetId="1">ОПиУ!#REF!</definedName>
    <definedName name="f_16_4_4">Баланс!$D$64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ОПиУ!#REF!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Баланс!$C$65</definedName>
    <definedName name="f_17_4" localSheetId="1">ОПиУ!#REF!</definedName>
    <definedName name="f_17_4">Баланс!$D$65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Баланс!$C$66</definedName>
    <definedName name="f_18_4" localSheetId="1">ОПиУ!#REF!</definedName>
    <definedName name="f_18_4">Баланс!$D$66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Баланс!$C$67</definedName>
    <definedName name="f_19_4" localSheetId="1">ОПиУ!#REF!</definedName>
    <definedName name="f_19_4">Баланс!$D$67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ОПиУ!#REF!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ОПиУ!#REF!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ОПиУ!#REF!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ОПиУ!#REF!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Баланс!$C$22</definedName>
    <definedName name="f_2_3_3" localSheetId="1">ОПиУ!$C$41</definedName>
    <definedName name="f_2_3_3">#REF!</definedName>
    <definedName name="f_2_3_4" localSheetId="1">ОПиУ!#REF!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ОПиУ!#REF!</definedName>
    <definedName name="f_2_4">Баланс!$D$22</definedName>
    <definedName name="f_2_4_3" localSheetId="1">ОПиУ!$C$42</definedName>
    <definedName name="f_2_4_3">#REF!</definedName>
    <definedName name="f_2_4_4" localSheetId="1">ОПиУ!#REF!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ОПиУ!#REF!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ОПиУ!#REF!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ОПиУ!#REF!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ОПиУ!#REF!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ОПиУ!#REF!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Баланс!$C$68</definedName>
    <definedName name="f_20_4" localSheetId="1">ОПиУ!#REF!</definedName>
    <definedName name="f_20_4">Баланс!$D$68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Баланс!$C$69</definedName>
    <definedName name="f_21_4" localSheetId="1">ОПиУ!#REF!</definedName>
    <definedName name="f_21_4">Баланс!$D$69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Баланс!$C$71</definedName>
    <definedName name="f_22_4" localSheetId="1">ОПиУ!#REF!</definedName>
    <definedName name="f_22_4">Баланс!$D$71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Баланс!$C$72</definedName>
    <definedName name="f_23_4" localSheetId="1">ОПиУ!#REF!</definedName>
    <definedName name="f_23_4">Баланс!$D$72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ОПиУ!#REF!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ОПиУ!#REF!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Баланс!$C$73</definedName>
    <definedName name="f_24_3_3" localSheetId="1">ОПиУ!$C$96</definedName>
    <definedName name="f_24_3_3">#REF!</definedName>
    <definedName name="f_24_3_4" localSheetId="1">ОПиУ!#REF!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ОПиУ!#REF!</definedName>
    <definedName name="f_24_4">Баланс!$D$73</definedName>
    <definedName name="f_24_4_3" localSheetId="1">ОПиУ!$C$97</definedName>
    <definedName name="f_24_4_3">#REF!</definedName>
    <definedName name="f_24_4_4" localSheetId="1">ОПиУ!#REF!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Баланс!$C$74</definedName>
    <definedName name="f_25_4" localSheetId="1">ОПиУ!#REF!</definedName>
    <definedName name="f_25_4">Баланс!$D$74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Баланс!$C$75</definedName>
    <definedName name="f_26_3_3" localSheetId="1">ОПиУ!$C$102</definedName>
    <definedName name="f_26_3_3">#REF!</definedName>
    <definedName name="f_26_3_4" localSheetId="1">ОПиУ!#REF!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ОПиУ!#REF!</definedName>
    <definedName name="f_26_4">Баланс!$D$75</definedName>
    <definedName name="f_26_4_3" localSheetId="1">ОПиУ!$C$103</definedName>
    <definedName name="f_26_4_3">#REF!</definedName>
    <definedName name="f_26_4_4" localSheetId="1">ОПиУ!#REF!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ОПиУ!#REF!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ОПиУ!#REF!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ОПиУ!#REF!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Баланс!$C$76</definedName>
    <definedName name="f_27_4" localSheetId="1">ОПиУ!#REF!</definedName>
    <definedName name="f_27_4">Баланс!$D$76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Баланс!$C$77</definedName>
    <definedName name="f_28_4" localSheetId="1">ОПиУ!#REF!</definedName>
    <definedName name="f_28_4">Баланс!$D$77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Баланс!$C$80</definedName>
    <definedName name="f_29_1_4">Баланс!$D$80</definedName>
    <definedName name="f_29_10_3">Баланс!$C$89</definedName>
    <definedName name="f_29_10_4">Баланс!$D$89</definedName>
    <definedName name="f_29_11_3">Баланс!#REF!</definedName>
    <definedName name="f_29_11_4">Баланс!#REF!</definedName>
    <definedName name="f_29_12_3">Баланс!$C$90</definedName>
    <definedName name="f_29_12_4">Баланс!$D$90</definedName>
    <definedName name="f_29_2_3">Баланс!$C$81</definedName>
    <definedName name="f_29_2_4">Баланс!$D$81</definedName>
    <definedName name="f_29_3" localSheetId="1">ОПиУ!$C$109</definedName>
    <definedName name="f_29_3">Баланс!$C$78</definedName>
    <definedName name="f_29_3_3">Баланс!$C$82</definedName>
    <definedName name="f_29_3_4">Баланс!$D$82</definedName>
    <definedName name="f_29_4" localSheetId="1">ОПиУ!#REF!</definedName>
    <definedName name="f_29_4">Баланс!$D$78</definedName>
    <definedName name="f_29_4_3">Баланс!$C$83</definedName>
    <definedName name="f_29_4_4">Баланс!$D$83</definedName>
    <definedName name="f_29_5" localSheetId="1">ОПиУ!#REF!</definedName>
    <definedName name="f_29_5">#REF!</definedName>
    <definedName name="f_29_5_3">Баланс!$C$84</definedName>
    <definedName name="f_29_5_4">Баланс!$D$84</definedName>
    <definedName name="f_29_6" localSheetId="1">ОПиУ!#REF!</definedName>
    <definedName name="f_29_6">#REF!</definedName>
    <definedName name="f_29_6_3">Баланс!$C$85</definedName>
    <definedName name="f_29_6_4">Баланс!$D$85</definedName>
    <definedName name="f_29_7_3">Баланс!$C$86</definedName>
    <definedName name="f_29_7_4">Баланс!$D$86</definedName>
    <definedName name="f_29_8_3">Баланс!$C$87</definedName>
    <definedName name="f_29_8_4">Баланс!$D$87</definedName>
    <definedName name="f_29_9_3">Баланс!$C$88</definedName>
    <definedName name="f_29_9_4">Баланс!$D$88</definedName>
    <definedName name="f_3_1_3">Баланс!$C$25</definedName>
    <definedName name="f_3_1_4">Баланс!$D$25</definedName>
    <definedName name="f_3_3" localSheetId="1">ОПиУ!$C$48</definedName>
    <definedName name="f_3_3">Баланс!$C$23</definedName>
    <definedName name="f_3_4" localSheetId="1">ОПиУ!#REF!</definedName>
    <definedName name="f_3_4">Баланс!$D$23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Баланс!$C$93</definedName>
    <definedName name="f_30_1_4">Баланс!$D$93</definedName>
    <definedName name="f_30_2_3">Баланс!$C$94</definedName>
    <definedName name="f_30_2_4">Баланс!$D$94</definedName>
    <definedName name="f_30_3" localSheetId="1">ОПиУ!$C$110</definedName>
    <definedName name="f_30_3">Баланс!$C$91</definedName>
    <definedName name="f_30_3_3">Баланс!$C$95</definedName>
    <definedName name="f_30_3_4">Баланс!$D$95</definedName>
    <definedName name="f_30_4" localSheetId="1">ОПиУ!#REF!</definedName>
    <definedName name="f_30_4">Баланс!$D$91</definedName>
    <definedName name="f_30_4_3">Баланс!$C$96</definedName>
    <definedName name="f_30_4_4">Баланс!$D$96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Баланс!$C$97</definedName>
    <definedName name="f_31_4" localSheetId="1">ОПиУ!#REF!</definedName>
    <definedName name="f_31_4">Баланс!$D$97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Баланс!$C$98</definedName>
    <definedName name="f_32_4" localSheetId="1">ОПиУ!#REF!</definedName>
    <definedName name="f_32_4">Баланс!$D$98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Баланс!$C$99</definedName>
    <definedName name="f_33_4" localSheetId="1">ОПиУ!#REF!</definedName>
    <definedName name="f_33_4">Баланс!$D$99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Баланс!$C$100</definedName>
    <definedName name="f_34_4">Баланс!$D$100</definedName>
    <definedName name="f_35_3">Баланс!$C$101</definedName>
    <definedName name="f_35_4">Баланс!$D$101</definedName>
    <definedName name="f_36_3">Баланс!$C$103</definedName>
    <definedName name="f_36_4">Баланс!$D$103</definedName>
    <definedName name="f_37_1_3">Баланс!$C$107</definedName>
    <definedName name="f_37_1_4">Баланс!$D$107</definedName>
    <definedName name="f_37_2_3">Баланс!$C$108</definedName>
    <definedName name="f_37_2_4">Баланс!$D$108</definedName>
    <definedName name="f_37_3">Баланс!$C$105</definedName>
    <definedName name="f_37_4">Баланс!$D$105</definedName>
    <definedName name="f_38_3">Баланс!$C$109</definedName>
    <definedName name="f_38_4">Баланс!$D$109</definedName>
    <definedName name="f_39_3">Баланс!$C$110</definedName>
    <definedName name="f_39_4">Баланс!$D$110</definedName>
    <definedName name="f_4_1_3">Баланс!$C$28</definedName>
    <definedName name="f_4_1_4">Баланс!$D$28</definedName>
    <definedName name="f_4_3" localSheetId="1">ОПиУ!$C$49</definedName>
    <definedName name="f_4_3">Баланс!$C$26</definedName>
    <definedName name="f_4_4" localSheetId="1">ОПиУ!#REF!</definedName>
    <definedName name="f_4_4">Баланс!$D$26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Баланс!$C$112</definedName>
    <definedName name="f_40_1_4">Баланс!$D$112</definedName>
    <definedName name="f_40_2_3">Баланс!$C$114</definedName>
    <definedName name="f_40_2_4">Баланс!$D$114</definedName>
    <definedName name="f_40_3">Баланс!$C$111</definedName>
    <definedName name="f_40_4">Баланс!$D$111</definedName>
    <definedName name="f_41_3">Баланс!$C$115</definedName>
    <definedName name="f_41_4">Баланс!$D$115</definedName>
    <definedName name="f_42_1_3">Баланс!$C$118</definedName>
    <definedName name="f_42_1_4">Баланс!$D$118</definedName>
    <definedName name="f_42_2_3">Баланс!$C$119</definedName>
    <definedName name="f_42_2_4">Баланс!$D$119</definedName>
    <definedName name="f_42_3">Баланс!$C$116</definedName>
    <definedName name="f_42_4">Баланс!$D$116</definedName>
    <definedName name="f_43_3">Баланс!$C$120</definedName>
    <definedName name="f_43_4">Баланс!$D$120</definedName>
    <definedName name="f_44_3">Баланс!$C$121</definedName>
    <definedName name="f_44_4">Баланс!$D$121</definedName>
    <definedName name="f_5_1_3">Баланс!$C$31</definedName>
    <definedName name="f_5_1_4">Баланс!$D$31</definedName>
    <definedName name="f_5_3" localSheetId="1">ОПиУ!$C$50</definedName>
    <definedName name="f_5_3">Баланс!$C$29</definedName>
    <definedName name="f_5_4" localSheetId="1">ОПиУ!#REF!</definedName>
    <definedName name="f_5_4">Баланс!$D$29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Баланс!$C$34</definedName>
    <definedName name="f_6_1_4">Баланс!$D$34</definedName>
    <definedName name="f_6_3" localSheetId="1">ОПиУ!$C$51</definedName>
    <definedName name="f_6_3">Баланс!$C$32</definedName>
    <definedName name="f_6_4" localSheetId="1">ОПиУ!#REF!</definedName>
    <definedName name="f_6_4">Баланс!$D$32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Баланс!$C$37</definedName>
    <definedName name="f_7_1_4">Баланс!$D$37</definedName>
    <definedName name="f_7_3" localSheetId="1">ОПиУ!$C$52</definedName>
    <definedName name="f_7_3">Баланс!$C$35</definedName>
    <definedName name="f_7_4" localSheetId="1">ОПиУ!#REF!</definedName>
    <definedName name="f_7_4">Баланс!$D$35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Баланс!$C$38</definedName>
    <definedName name="f_8_4" localSheetId="1">ОПиУ!#REF!</definedName>
    <definedName name="f_8_4">Баланс!$D$38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Баланс!$C$39</definedName>
    <definedName name="f_9_4" localSheetId="1">ОПиУ!#REF!</definedName>
    <definedName name="f_9_4">Баланс!$D$39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62913"/>
</workbook>
</file>

<file path=xl/calcChain.xml><?xml version="1.0" encoding="utf-8"?>
<calcChain xmlns="http://schemas.openxmlformats.org/spreadsheetml/2006/main">
  <c r="C116" i="4" l="1"/>
  <c r="C120" i="4" s="1"/>
  <c r="C17" i="4" l="1"/>
  <c r="C69" i="4" s="1"/>
  <c r="C16" i="6" l="1"/>
  <c r="C63" i="6" s="1"/>
  <c r="C70" i="6" l="1"/>
  <c r="C78" i="4" l="1"/>
  <c r="C103" i="4" s="1"/>
  <c r="C99" i="6" l="1"/>
  <c r="C108" i="6" l="1"/>
  <c r="C109" i="6" l="1"/>
  <c r="C111" i="6" l="1"/>
  <c r="C121" i="4"/>
  <c r="C113" i="6" l="1"/>
</calcChain>
</file>

<file path=xl/sharedStrings.xml><?xml version="1.0" encoding="utf-8"?>
<sst xmlns="http://schemas.openxmlformats.org/spreadsheetml/2006/main" count="383" uniqueCount="321">
  <si>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</si>
  <si>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</si>
  <si>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</si>
  <si>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</si>
  <si>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</si>
  <si>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</si>
  <si>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</si>
  <si>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</si>
  <si>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</si>
  <si>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</si>
  <si>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</si>
  <si>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</si>
  <si>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</si>
  <si>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</si>
  <si>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</si>
  <si>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</si>
  <si>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</si>
  <si>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</si>
  <si>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</si>
  <si>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</si>
  <si>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</si>
  <si>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</si>
  <si>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</si>
  <si>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</si>
  <si>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</si>
  <si>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</si>
  <si>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</si>
  <si>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</si>
  <si>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</si>
  <si>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</si>
  <si>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</si>
  <si>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</si>
  <si>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</si>
  <si>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</si>
  <si>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</si>
  <si>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</si>
  <si>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</si>
  <si>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</si>
  <si>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</si>
  <si>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</si>
  <si>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</si>
  <si>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</si>
  <si>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</si>
  <si>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</si>
  <si>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</si>
  <si>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</si>
  <si>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</si>
  <si>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</si>
  <si>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</si>
  <si>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</si>
  <si>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</si>
  <si>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</si>
  <si>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</si>
  <si>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</si>
  <si>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</si>
  <si>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</si>
  <si>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</si>
  <si>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</si>
  <si>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</si>
  <si>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</si>
  <si>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</si>
  <si>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</si>
  <si>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</si>
  <si>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</si>
  <si>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</si>
  <si>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</si>
  <si>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</si>
  <si>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</si>
  <si>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</si>
  <si>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</si>
  <si>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</si>
  <si>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</si>
  <si>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</si>
  <si>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</si>
  <si>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</si>
  <si>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</si>
  <si>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</si>
  <si>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</si>
  <si>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</si>
  <si>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</si>
  <si>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</si>
  <si>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</si>
  <si>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</si>
  <si>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</si>
  <si>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</si>
  <si>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</si>
  <si>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</si>
  <si>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</si>
  <si>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</si>
  <si>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</si>
  <si>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</si>
  <si>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</si>
  <si>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</si>
  <si>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</si>
  <si>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</si>
  <si>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</si>
  <si>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</si>
  <si>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</si>
  <si>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</si>
  <si>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</si>
  <si>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</si>
  <si>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</si>
  <si>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</si>
  <si>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</si>
  <si>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</si>
  <si>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</si>
  <si>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</si>
  <si>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</si>
  <si>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</si>
  <si>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</si>
  <si>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</si>
  <si>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</si>
  <si>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</si>
  <si>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</si>
  <si>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</si>
  <si>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</si>
  <si>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</si>
  <si>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</si>
  <si>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</si>
  <si>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</si>
  <si>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</si>
  <si>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</si>
  <si>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</si>
  <si>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</si>
  <si>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</si>
  <si>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</si>
  <si>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</si>
  <si>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</si>
  <si>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</si>
  <si>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</si>
  <si>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</si>
  <si>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</si>
  <si>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</si>
  <si>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</si>
  <si>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</si>
  <si>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</si>
  <si>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</si>
  <si>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</si>
  <si>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</si>
  <si>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</si>
  <si>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</si>
  <si>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</si>
  <si>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</si>
  <si>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</si>
  <si>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</si>
  <si>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</si>
  <si>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</si>
  <si>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</si>
  <si>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</si>
  <si>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</si>
  <si>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</si>
  <si>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</si>
  <si>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</si>
  <si>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</si>
  <si>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</si>
  <si>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</si>
  <si>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</si>
  <si>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</si>
  <si>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</si>
  <si>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</si>
  <si>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</si>
  <si>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</si>
  <si>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</si>
  <si>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</si>
  <si>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</si>
  <si>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</si>
  <si>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</si>
  <si>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</si>
  <si>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</si>
  <si>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</si>
  <si>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</si>
  <si>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</si>
  <si>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</si>
  <si>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</si>
  <si>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</si>
  <si>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</si>
  <si>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</si>
  <si>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</si>
  <si>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</si>
  <si>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</si>
  <si>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</si>
  <si>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</si>
  <si>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</si>
  <si>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</si>
  <si>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</si>
  <si>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</si>
  <si>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</si>
  <si>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</si>
  <si>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</si>
  <si>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</si>
  <si>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</si>
  <si>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</si>
  <si>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</si>
  <si>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</si>
  <si>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</si>
  <si>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</si>
  <si>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</si>
  <si>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</si>
  <si>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</si>
  <si>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</si>
  <si>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</si>
  <si>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</si>
  <si>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</si>
  <si>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</si>
  <si>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</si>
  <si>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</si>
  <si>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</si>
  <si>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</si>
  <si>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</si>
  <si>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</si>
  <si>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</si>
  <si>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</si>
  <si>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</si>
  <si>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</si>
  <si>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</si>
  <si>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</si>
  <si>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</si>
  <si>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</si>
  <si>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</si>
  <si>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</si>
  <si>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</si>
  <si>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</si>
  <si>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</si>
  <si>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</si>
  <si>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</si>
  <si>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</si>
  <si>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</si>
  <si>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</si>
  <si>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</si>
  <si>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</si>
  <si>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</si>
  <si>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</si>
  <si>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</si>
  <si>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</si>
  <si>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</si>
  <si>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</si>
  <si>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</si>
  <si>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</si>
  <si>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</si>
  <si>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</si>
  <si>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</si>
  <si>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</si>
  <si>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</si>
  <si>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</si>
  <si>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</si>
  <si>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</si>
  <si>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</si>
  <si>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</si>
  <si>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</si>
  <si>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</si>
  <si>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</si>
  <si>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</si>
  <si>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</si>
  <si>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</si>
  <si>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</si>
  <si>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</si>
  <si>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</si>
  <si>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</si>
  <si>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</si>
  <si>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</si>
  <si>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</si>
  <si>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</si>
  <si>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</si>
  <si>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</si>
  <si>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</si>
  <si>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</si>
  <si>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</si>
  <si>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</si>
  <si>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</si>
  <si>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</si>
  <si>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</si>
  <si>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</si>
  <si>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</si>
  <si>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</si>
  <si>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</si>
  <si>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</si>
  <si>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</si>
  <si>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</si>
  <si>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</si>
  <si>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</si>
  <si>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</si>
  <si>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</si>
  <si>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</si>
  <si>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</si>
  <si>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</si>
  <si>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</si>
  <si>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</si>
  <si>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</si>
  <si>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</si>
  <si>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</si>
  <si>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</si>
  <si>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</si>
  <si>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</si>
  <si>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</si>
  <si>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</si>
  <si>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</si>
  <si>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</si>
  <si>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</si>
  <si>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</si>
  <si>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</si>
  <si>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</si>
  <si>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</si>
  <si>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</si>
  <si>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</si>
  <si>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</si>
  <si>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</si>
  <si>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</si>
  <si>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</si>
  <si>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</si>
  <si>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</si>
  <si>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</si>
  <si>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</si>
  <si>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</si>
  <si>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</si>
  <si>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</si>
  <si>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</si>
  <si>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/>
  </si>
  <si>
    <t>по состоянию на "01" января  2024 года</t>
  </si>
  <si>
    <t>по состоянию на "01" января 2024 года</t>
  </si>
  <si>
    <t>Консолидированная отчетность</t>
  </si>
  <si>
    <t>За аналогичный период  предыдущего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</si>
</sst>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  <numFmt numFmtId="166" formatCode="_-* #,##0.00\ _₸_-;\-* #,##0.00\ _₸_-;_-* &quot;-&quot;??\ _₸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8"/>
      <name val="Arial"/>
      <family val="2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9" fillId="0" borderId="0">
      <alignment horizontal="left" vertical="top"/>
    </xf>
    <xf numFmtId="0" fontId="9" fillId="0" borderId="0">
      <alignment horizontal="left" vertical="top"/>
    </xf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43" fontId="0" fillId="0" borderId="0" xfId="1" applyFont="1"/>
    <xf numFmtId="0" fontId="1" fillId="0" borderId="1" xfId="0" applyFont="1" applyFill="1" applyBorder="1" applyAlignment="1">
      <alignment horizontal="center" wrapText="1"/>
    </xf>
    <xf numFmtId="164" fontId="1" fillId="0" borderId="1" xfId="1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1" fillId="0" borderId="0" xfId="1" applyNumberFormat="1" applyFont="1" applyFill="1"/>
    <xf numFmtId="164" fontId="1" fillId="2" borderId="1" xfId="1" applyNumberFormat="1" applyFont="1" applyFill="1" applyBorder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0" xfId="0" applyNumberFormat="1" applyFill="1"/>
    <xf numFmtId="43" fontId="0" fillId="0" borderId="0" xfId="0" applyNumberFormat="1"/>
    <xf numFmtId="3" fontId="0" fillId="0" borderId="0" xfId="0" applyNumberFormat="1"/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 wrapText="1"/>
    </xf>
    <xf numFmtId="164" fontId="1" fillId="0" borderId="2" xfId="1" applyNumberFormat="1" applyFont="1" applyFill="1" applyBorder="1"/>
    <xf numFmtId="164" fontId="0" fillId="0" borderId="2" xfId="1" applyNumberFormat="1" applyFont="1" applyBorder="1"/>
    <xf numFmtId="164" fontId="1" fillId="0" borderId="2" xfId="1" applyNumberFormat="1" applyFont="1" applyBorder="1"/>
    <xf numFmtId="164" fontId="0" fillId="0" borderId="2" xfId="1" applyNumberFormat="1" applyFont="1" applyFill="1" applyBorder="1"/>
    <xf numFmtId="164" fontId="4" fillId="0" borderId="2" xfId="1" applyNumberFormat="1" applyFont="1" applyFill="1" applyBorder="1"/>
    <xf numFmtId="0" fontId="1" fillId="0" borderId="1" xfId="0" applyFont="1" applyBorder="1" applyAlignment="1"/>
  </cellXfs>
  <cellStyles count="12">
    <cellStyle name="S0" xfId="3"/>
    <cellStyle name="S1" xfId="4"/>
    <cellStyle name="Обычный" xfId="0" builtinId="0"/>
    <cellStyle name="Обычный 10 2" xfId="5"/>
    <cellStyle name="Обычный 2" xfId="6"/>
    <cellStyle name="Обычный 3" xfId="2"/>
    <cellStyle name="Обычный 5 2" xfId="7"/>
    <cellStyle name="Процентный 2" xfId="8"/>
    <cellStyle name="Финансовый" xfId="1" builtinId="3"/>
    <cellStyle name="Финансовый 10" xfId="10"/>
    <cellStyle name="Финансовый 2" xfId="11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zoomScaleNormal="100" workbookViewId="0">
      <selection activeCell="E20" sqref="E20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style="17" customWidth="1"/>
    <col min="5" max="5" width="11.85546875" customWidth="1"/>
    <col min="6" max="6" width="20.140625" style="10" bestFit="1" customWidth="1"/>
    <col min="7" max="7" width="15.7109375" style="20" customWidth="1"/>
    <col min="8" max="8" width="12.140625" customWidth="1"/>
    <col min="9" max="9" width="15.7109375" customWidth="1"/>
  </cols>
  <sheetData>
    <row r="1" spans="1:6" x14ac:dyDescent="0.25">
      <c r="B1" s="9" t="s">
        <v>81</v>
      </c>
    </row>
    <row r="2" spans="1:6" x14ac:dyDescent="0.25">
      <c r="B2" s="9" t="s">
        <v>93</v>
      </c>
    </row>
    <row r="3" spans="1:6" x14ac:dyDescent="0.25">
      <c r="B3" s="9" t="s">
        <v>94</v>
      </c>
    </row>
    <row r="4" spans="1:6" x14ac:dyDescent="0.25">
      <c r="B4" s="9" t="s">
        <v>95</v>
      </c>
    </row>
    <row r="5" spans="1:6" x14ac:dyDescent="0.25">
      <c r="B5" s="9" t="s">
        <v>96</v>
      </c>
    </row>
    <row r="6" spans="1:6" x14ac:dyDescent="0.25">
      <c r="B6" s="9" t="s">
        <v>97</v>
      </c>
    </row>
    <row r="7" spans="1:6" x14ac:dyDescent="0.25">
      <c r="B7" s="9" t="s">
        <v>98</v>
      </c>
    </row>
    <row r="8" spans="1:6" x14ac:dyDescent="0.25">
      <c r="B8" s="9" t="s">
        <v>99</v>
      </c>
    </row>
    <row r="9" spans="1:6" x14ac:dyDescent="0.25">
      <c r="A9" s="10" t="s">
        <v>82</v>
      </c>
    </row>
    <row r="10" spans="1:6" x14ac:dyDescent="0.25">
      <c r="A10" s="10" t="s">
        <v>83</v>
      </c>
    </row>
    <row r="11" spans="1:6" x14ac:dyDescent="0.25">
      <c r="A11" s="10" t="s">
        <v>319</v>
      </c>
    </row>
    <row r="12" spans="1:6" x14ac:dyDescent="0.25">
      <c r="A12" s="10" t="s">
        <v>317</v>
      </c>
      <c r="F12"/>
    </row>
    <row r="13" spans="1:6" x14ac:dyDescent="0.25">
      <c r="F13"/>
    </row>
    <row r="14" spans="1:6" ht="44.25" customHeight="1" x14ac:dyDescent="0.25">
      <c r="A14" s="5" t="s">
        <v>0</v>
      </c>
      <c r="B14" s="5" t="s">
        <v>1</v>
      </c>
      <c r="C14" s="5" t="s">
        <v>2</v>
      </c>
      <c r="D14" s="21" t="s">
        <v>247</v>
      </c>
      <c r="F14"/>
    </row>
    <row r="15" spans="1:6" x14ac:dyDescent="0.25">
      <c r="A15" s="6">
        <v>1</v>
      </c>
      <c r="B15" s="6">
        <v>2</v>
      </c>
      <c r="C15" s="6">
        <v>3</v>
      </c>
      <c r="D15" s="18">
        <v>4</v>
      </c>
      <c r="F15"/>
    </row>
    <row r="16" spans="1:6" x14ac:dyDescent="0.25">
      <c r="A16" s="42" t="s">
        <v>3</v>
      </c>
      <c r="B16" s="42"/>
      <c r="C16" s="42"/>
      <c r="D16" s="42"/>
      <c r="F16" t="s">
        <v>316</v>
      </c>
    </row>
    <row r="17" spans="1:6" x14ac:dyDescent="0.25">
      <c r="A17" s="7" t="s">
        <v>4</v>
      </c>
      <c r="B17" s="6">
        <v>1</v>
      </c>
      <c r="C17" s="28">
        <f>f_1_1_3+f_1_2_3+C21</f>
        <v>15919734</v>
      </c>
      <c r="D17" s="24">
        <v>914335</v>
      </c>
      <c r="F17" s="33"/>
    </row>
    <row r="18" spans="1:6" x14ac:dyDescent="0.25">
      <c r="A18" s="8" t="s">
        <v>5</v>
      </c>
      <c r="B18" s="6"/>
      <c r="C18" s="23"/>
      <c r="D18" s="29"/>
      <c r="F18"/>
    </row>
    <row r="19" spans="1:6" x14ac:dyDescent="0.25">
      <c r="A19" s="8" t="s">
        <v>6</v>
      </c>
      <c r="B19" s="11" t="s">
        <v>100</v>
      </c>
      <c r="C19" s="23"/>
      <c r="D19" s="29"/>
      <c r="F19"/>
    </row>
    <row r="20" spans="1:6" ht="24.75" x14ac:dyDescent="0.25">
      <c r="A20" s="8" t="s">
        <v>308</v>
      </c>
      <c r="B20" s="11" t="s">
        <v>101</v>
      </c>
      <c r="C20" s="23">
        <v>12903454</v>
      </c>
      <c r="D20" s="29">
        <v>704746</v>
      </c>
      <c r="F20" s="33"/>
    </row>
    <row r="21" spans="1:6" x14ac:dyDescent="0.25">
      <c r="A21" s="8" t="s">
        <v>307</v>
      </c>
      <c r="B21" s="11" t="s">
        <v>272</v>
      </c>
      <c r="C21" s="23">
        <v>3016280</v>
      </c>
      <c r="D21" s="29">
        <v>209589</v>
      </c>
      <c r="F21" s="33"/>
    </row>
    <row r="22" spans="1:6" x14ac:dyDescent="0.25">
      <c r="A22" s="7" t="s">
        <v>7</v>
      </c>
      <c r="B22" s="6">
        <v>2</v>
      </c>
      <c r="C22" s="23"/>
      <c r="D22" s="29"/>
      <c r="F22"/>
    </row>
    <row r="23" spans="1:6" x14ac:dyDescent="0.25">
      <c r="A23" s="7" t="s">
        <v>310</v>
      </c>
      <c r="B23" s="6">
        <v>3</v>
      </c>
      <c r="C23" s="23"/>
      <c r="D23" s="29"/>
      <c r="F23"/>
    </row>
    <row r="24" spans="1:6" x14ac:dyDescent="0.25">
      <c r="A24" s="8" t="s">
        <v>5</v>
      </c>
      <c r="B24" s="6"/>
      <c r="C24" s="23"/>
      <c r="D24" s="29"/>
      <c r="F24"/>
    </row>
    <row r="25" spans="1:6" x14ac:dyDescent="0.25">
      <c r="A25" s="8" t="s">
        <v>8</v>
      </c>
      <c r="B25" s="11" t="s">
        <v>102</v>
      </c>
      <c r="C25" s="23"/>
      <c r="D25" s="29"/>
      <c r="F25"/>
    </row>
    <row r="26" spans="1:6" x14ac:dyDescent="0.25">
      <c r="A26" s="7" t="s">
        <v>9</v>
      </c>
      <c r="B26" s="6">
        <v>4</v>
      </c>
      <c r="C26" s="22">
        <v>1376568</v>
      </c>
      <c r="D26" s="24"/>
      <c r="F26" s="33"/>
    </row>
    <row r="27" spans="1:6" x14ac:dyDescent="0.25">
      <c r="A27" s="8" t="s">
        <v>5</v>
      </c>
      <c r="B27" s="6"/>
      <c r="C27" s="23"/>
      <c r="D27" s="29"/>
      <c r="F27"/>
    </row>
    <row r="28" spans="1:6" x14ac:dyDescent="0.25">
      <c r="A28" s="8" t="s">
        <v>8</v>
      </c>
      <c r="B28" s="11" t="s">
        <v>103</v>
      </c>
      <c r="C28" s="23">
        <v>0</v>
      </c>
      <c r="D28" s="29">
        <v>0</v>
      </c>
      <c r="F28"/>
    </row>
    <row r="29" spans="1:6" ht="45" x14ac:dyDescent="0.25">
      <c r="A29" s="7" t="s">
        <v>10</v>
      </c>
      <c r="B29" s="6">
        <v>5</v>
      </c>
      <c r="C29" s="23"/>
      <c r="D29" s="29"/>
      <c r="F29"/>
    </row>
    <row r="30" spans="1:6" x14ac:dyDescent="0.25">
      <c r="A30" s="8" t="s">
        <v>5</v>
      </c>
      <c r="B30" s="6"/>
      <c r="C30" s="23"/>
      <c r="D30" s="29"/>
      <c r="F30"/>
    </row>
    <row r="31" spans="1:6" x14ac:dyDescent="0.25">
      <c r="A31" s="8" t="s">
        <v>8</v>
      </c>
      <c r="B31" s="11" t="s">
        <v>104</v>
      </c>
      <c r="C31" s="23"/>
      <c r="D31" s="29"/>
      <c r="F31"/>
    </row>
    <row r="32" spans="1:6" ht="30" x14ac:dyDescent="0.25">
      <c r="A32" s="7" t="s">
        <v>115</v>
      </c>
      <c r="B32" s="6">
        <v>6</v>
      </c>
      <c r="C32" s="22">
        <v>12203501</v>
      </c>
      <c r="D32" s="24">
        <v>4518994</v>
      </c>
      <c r="F32" s="33"/>
    </row>
    <row r="33" spans="1:6" x14ac:dyDescent="0.25">
      <c r="A33" s="8" t="s">
        <v>5</v>
      </c>
      <c r="B33" s="4"/>
      <c r="C33" s="23"/>
      <c r="D33" s="29"/>
      <c r="F33"/>
    </row>
    <row r="34" spans="1:6" x14ac:dyDescent="0.25">
      <c r="A34" s="8" t="s">
        <v>11</v>
      </c>
      <c r="B34" s="11" t="s">
        <v>105</v>
      </c>
      <c r="C34" s="23">
        <v>86331</v>
      </c>
      <c r="D34" s="29">
        <v>50129</v>
      </c>
      <c r="F34"/>
    </row>
    <row r="35" spans="1:6" ht="30" x14ac:dyDescent="0.25">
      <c r="A35" s="7" t="s">
        <v>309</v>
      </c>
      <c r="B35" s="6">
        <v>7</v>
      </c>
      <c r="C35" s="23">
        <v>5154</v>
      </c>
      <c r="D35" s="29"/>
      <c r="F35" s="33"/>
    </row>
    <row r="36" spans="1:6" x14ac:dyDescent="0.25">
      <c r="A36" s="8" t="s">
        <v>5</v>
      </c>
      <c r="B36" s="6"/>
      <c r="C36" s="23"/>
      <c r="D36" s="29"/>
      <c r="F36"/>
    </row>
    <row r="37" spans="1:6" x14ac:dyDescent="0.25">
      <c r="A37" s="8" t="s">
        <v>11</v>
      </c>
      <c r="B37" s="11" t="s">
        <v>106</v>
      </c>
      <c r="C37" s="23"/>
      <c r="D37" s="29"/>
      <c r="F37"/>
    </row>
    <row r="38" spans="1:6" x14ac:dyDescent="0.25">
      <c r="A38" s="7" t="s">
        <v>12</v>
      </c>
      <c r="B38" s="6">
        <v>8</v>
      </c>
      <c r="C38" s="23"/>
      <c r="D38" s="29"/>
      <c r="F38"/>
    </row>
    <row r="39" spans="1:6" ht="30" x14ac:dyDescent="0.25">
      <c r="A39" s="7" t="s">
        <v>13</v>
      </c>
      <c r="B39" s="6">
        <v>9</v>
      </c>
      <c r="C39" s="22">
        <v>211680</v>
      </c>
      <c r="D39" s="29"/>
      <c r="F39"/>
    </row>
    <row r="40" spans="1:6" x14ac:dyDescent="0.25">
      <c r="A40" s="7" t="s">
        <v>14</v>
      </c>
      <c r="B40" s="6">
        <v>10</v>
      </c>
      <c r="C40" s="22">
        <v>834</v>
      </c>
      <c r="D40" s="24">
        <v>0</v>
      </c>
      <c r="F40"/>
    </row>
    <row r="41" spans="1:6" ht="30" x14ac:dyDescent="0.25">
      <c r="A41" s="7" t="s">
        <v>15</v>
      </c>
      <c r="B41" s="6">
        <v>11</v>
      </c>
      <c r="C41" s="23"/>
      <c r="D41" s="29"/>
      <c r="F41"/>
    </row>
    <row r="42" spans="1:6" x14ac:dyDescent="0.25">
      <c r="A42" s="7" t="s">
        <v>312</v>
      </c>
      <c r="B42" s="6">
        <v>12</v>
      </c>
      <c r="C42" s="28">
        <v>91844</v>
      </c>
      <c r="D42" s="24">
        <v>15351</v>
      </c>
      <c r="F42"/>
    </row>
    <row r="43" spans="1:6" x14ac:dyDescent="0.25">
      <c r="A43" s="7" t="s">
        <v>313</v>
      </c>
      <c r="B43" s="6">
        <v>13</v>
      </c>
      <c r="C43" s="23">
        <v>39</v>
      </c>
      <c r="D43" s="29"/>
      <c r="F43"/>
    </row>
    <row r="44" spans="1:6" x14ac:dyDescent="0.25">
      <c r="A44" s="16" t="s">
        <v>311</v>
      </c>
      <c r="B44" s="18">
        <v>14</v>
      </c>
      <c r="C44" s="29">
        <v>35936</v>
      </c>
      <c r="D44" s="29"/>
      <c r="F44"/>
    </row>
    <row r="45" spans="1:6" x14ac:dyDescent="0.25">
      <c r="A45" s="7" t="s">
        <v>16</v>
      </c>
      <c r="B45" s="6">
        <v>15</v>
      </c>
      <c r="C45" s="24">
        <v>12006524</v>
      </c>
      <c r="D45" s="24">
        <v>2446351</v>
      </c>
      <c r="F45" s="33"/>
    </row>
    <row r="46" spans="1:6" x14ac:dyDescent="0.25">
      <c r="A46" s="7" t="s">
        <v>17</v>
      </c>
      <c r="B46" s="6">
        <v>16</v>
      </c>
      <c r="C46" s="24">
        <v>169447</v>
      </c>
      <c r="D46" s="24">
        <v>298187</v>
      </c>
      <c r="F46" s="33"/>
    </row>
    <row r="47" spans="1:6" x14ac:dyDescent="0.25">
      <c r="A47" s="7" t="s">
        <v>5</v>
      </c>
      <c r="B47" s="6"/>
      <c r="C47" s="29"/>
      <c r="D47" s="29"/>
      <c r="F47"/>
    </row>
    <row r="48" spans="1:6" x14ac:dyDescent="0.25">
      <c r="A48" s="8" t="s">
        <v>18</v>
      </c>
      <c r="B48" s="11" t="s">
        <v>107</v>
      </c>
      <c r="C48" s="29"/>
      <c r="D48" s="29"/>
      <c r="F48"/>
    </row>
    <row r="49" spans="1:6" x14ac:dyDescent="0.25">
      <c r="A49" s="8" t="s">
        <v>19</v>
      </c>
      <c r="B49" s="11" t="s">
        <v>199</v>
      </c>
      <c r="C49" s="29"/>
      <c r="D49" s="29"/>
      <c r="F49"/>
    </row>
    <row r="50" spans="1:6" x14ac:dyDescent="0.25">
      <c r="A50" s="8" t="s">
        <v>20</v>
      </c>
      <c r="B50" s="11" t="s">
        <v>200</v>
      </c>
      <c r="C50" s="29"/>
      <c r="D50" s="29"/>
      <c r="F50"/>
    </row>
    <row r="51" spans="1:6" x14ac:dyDescent="0.25">
      <c r="A51" s="8" t="s">
        <v>21</v>
      </c>
      <c r="B51" s="11" t="s">
        <v>108</v>
      </c>
      <c r="C51" s="29"/>
      <c r="D51" s="29"/>
      <c r="F51"/>
    </row>
    <row r="52" spans="1:6" x14ac:dyDescent="0.25">
      <c r="A52" s="8" t="s">
        <v>22</v>
      </c>
      <c r="B52" s="11" t="s">
        <v>109</v>
      </c>
      <c r="C52" s="29"/>
      <c r="D52" s="29"/>
      <c r="F52"/>
    </row>
    <row r="53" spans="1:6" x14ac:dyDescent="0.25">
      <c r="A53" s="8" t="s">
        <v>23</v>
      </c>
      <c r="B53" s="11" t="s">
        <v>110</v>
      </c>
      <c r="C53" s="29">
        <v>169203</v>
      </c>
      <c r="D53" s="29">
        <v>297708</v>
      </c>
      <c r="F53"/>
    </row>
    <row r="54" spans="1:6" x14ac:dyDescent="0.25">
      <c r="A54" s="8" t="s">
        <v>24</v>
      </c>
      <c r="B54" s="11" t="s">
        <v>201</v>
      </c>
      <c r="C54" s="29">
        <v>244</v>
      </c>
      <c r="D54" s="29">
        <v>479</v>
      </c>
      <c r="F54"/>
    </row>
    <row r="55" spans="1:6" x14ac:dyDescent="0.25">
      <c r="A55" s="8" t="s">
        <v>25</v>
      </c>
      <c r="B55" s="11" t="s">
        <v>202</v>
      </c>
      <c r="C55" s="23"/>
      <c r="D55" s="29"/>
      <c r="F55" s="33"/>
    </row>
    <row r="56" spans="1:6" x14ac:dyDescent="0.25">
      <c r="A56" s="8" t="s">
        <v>26</v>
      </c>
      <c r="B56" s="11" t="s">
        <v>203</v>
      </c>
      <c r="C56" s="23"/>
      <c r="D56" s="29"/>
      <c r="F56" s="33"/>
    </row>
    <row r="57" spans="1:6" x14ac:dyDescent="0.25">
      <c r="A57" s="8" t="s">
        <v>27</v>
      </c>
      <c r="B57" s="11" t="s">
        <v>204</v>
      </c>
      <c r="C57" s="23"/>
      <c r="D57" s="29"/>
      <c r="F57" s="33"/>
    </row>
    <row r="58" spans="1:6" x14ac:dyDescent="0.25">
      <c r="A58" s="8" t="s">
        <v>28</v>
      </c>
      <c r="B58" s="11" t="s">
        <v>205</v>
      </c>
      <c r="C58" s="23"/>
      <c r="D58" s="29"/>
      <c r="F58"/>
    </row>
    <row r="59" spans="1:6" x14ac:dyDescent="0.25">
      <c r="A59" s="7" t="s">
        <v>29</v>
      </c>
      <c r="B59" s="11" t="s">
        <v>206</v>
      </c>
      <c r="C59" s="23"/>
      <c r="D59" s="29"/>
    </row>
    <row r="60" spans="1:6" x14ac:dyDescent="0.25">
      <c r="A60" s="8" t="s">
        <v>5</v>
      </c>
      <c r="B60" s="6"/>
      <c r="C60" s="23"/>
      <c r="D60" s="29"/>
    </row>
    <row r="61" spans="1:6" x14ac:dyDescent="0.25">
      <c r="A61" s="8" t="s">
        <v>30</v>
      </c>
      <c r="B61" s="11" t="s">
        <v>207</v>
      </c>
      <c r="C61" s="23"/>
      <c r="D61" s="29"/>
    </row>
    <row r="62" spans="1:6" x14ac:dyDescent="0.25">
      <c r="A62" s="8" t="s">
        <v>31</v>
      </c>
      <c r="B62" s="11" t="s">
        <v>208</v>
      </c>
      <c r="C62" s="23"/>
      <c r="D62" s="29"/>
    </row>
    <row r="63" spans="1:6" x14ac:dyDescent="0.25">
      <c r="A63" s="8" t="s">
        <v>32</v>
      </c>
      <c r="B63" s="11" t="s">
        <v>209</v>
      </c>
      <c r="C63" s="23"/>
      <c r="D63" s="29"/>
    </row>
    <row r="64" spans="1:6" x14ac:dyDescent="0.25">
      <c r="A64" s="8" t="s">
        <v>33</v>
      </c>
      <c r="B64" s="11" t="s">
        <v>210</v>
      </c>
      <c r="C64" s="23"/>
      <c r="D64" s="29"/>
    </row>
    <row r="65" spans="1:6" x14ac:dyDescent="0.25">
      <c r="A65" s="7" t="s">
        <v>212</v>
      </c>
      <c r="B65" s="11" t="s">
        <v>211</v>
      </c>
      <c r="C65" s="24">
        <v>314</v>
      </c>
      <c r="D65" s="24">
        <v>10351</v>
      </c>
    </row>
    <row r="66" spans="1:6" x14ac:dyDescent="0.25">
      <c r="A66" s="7" t="s">
        <v>215</v>
      </c>
      <c r="B66" s="11" t="s">
        <v>213</v>
      </c>
      <c r="C66" s="29">
        <v>6295</v>
      </c>
      <c r="D66" s="29">
        <v>217</v>
      </c>
    </row>
    <row r="67" spans="1:6" x14ac:dyDescent="0.25">
      <c r="A67" s="7" t="s">
        <v>34</v>
      </c>
      <c r="B67" s="11" t="s">
        <v>214</v>
      </c>
      <c r="C67" s="22">
        <v>30664</v>
      </c>
      <c r="D67" s="24">
        <v>43241</v>
      </c>
    </row>
    <row r="68" spans="1:6" x14ac:dyDescent="0.25">
      <c r="A68" s="7" t="s">
        <v>35</v>
      </c>
      <c r="B68" s="11" t="s">
        <v>216</v>
      </c>
      <c r="C68" s="23">
        <v>1935</v>
      </c>
      <c r="D68" s="29">
        <v>352448</v>
      </c>
    </row>
    <row r="69" spans="1:6" x14ac:dyDescent="0.25">
      <c r="A69" s="3" t="s">
        <v>36</v>
      </c>
      <c r="B69" s="11" t="s">
        <v>217</v>
      </c>
      <c r="C69" s="24">
        <f>f_1_3+f_4_3+f_6_3+f_9_3+f_10_3+f_12_3+f_13_3+C44+f_14_3+f_15_3+f_17_3+f_18_3+f_19_3+f_20_3</f>
        <v>42055315</v>
      </c>
      <c r="D69" s="24">
        <v>8599475</v>
      </c>
    </row>
    <row r="70" spans="1:6" x14ac:dyDescent="0.25">
      <c r="A70" s="3" t="s">
        <v>37</v>
      </c>
      <c r="B70" s="11"/>
      <c r="C70" s="23"/>
      <c r="D70" s="29"/>
    </row>
    <row r="71" spans="1:6" x14ac:dyDescent="0.25">
      <c r="A71" s="7" t="s">
        <v>38</v>
      </c>
      <c r="B71" s="11" t="s">
        <v>218</v>
      </c>
      <c r="C71" s="22">
        <v>3976561</v>
      </c>
      <c r="D71" s="24">
        <v>1169786</v>
      </c>
      <c r="F71" s="33"/>
    </row>
    <row r="72" spans="1:6" x14ac:dyDescent="0.25">
      <c r="A72" s="7" t="s">
        <v>39</v>
      </c>
      <c r="B72" s="11" t="s">
        <v>219</v>
      </c>
      <c r="C72" s="23"/>
      <c r="D72" s="29"/>
      <c r="F72"/>
    </row>
    <row r="73" spans="1:6" x14ac:dyDescent="0.25">
      <c r="A73" s="7" t="s">
        <v>40</v>
      </c>
      <c r="B73" s="11" t="s">
        <v>220</v>
      </c>
      <c r="C73" s="23"/>
      <c r="D73" s="29"/>
      <c r="F73"/>
    </row>
    <row r="74" spans="1:6" x14ac:dyDescent="0.25">
      <c r="A74" s="7" t="s">
        <v>41</v>
      </c>
      <c r="B74" s="11" t="s">
        <v>221</v>
      </c>
      <c r="C74" s="23"/>
      <c r="D74" s="29"/>
      <c r="F74"/>
    </row>
    <row r="75" spans="1:6" x14ac:dyDescent="0.25">
      <c r="A75" s="7" t="s">
        <v>42</v>
      </c>
      <c r="B75" s="11" t="s">
        <v>222</v>
      </c>
      <c r="C75" s="22">
        <v>119524</v>
      </c>
      <c r="D75" s="24">
        <v>5799</v>
      </c>
      <c r="F75" s="33"/>
    </row>
    <row r="76" spans="1:6" x14ac:dyDescent="0.25">
      <c r="A76" s="7" t="s">
        <v>43</v>
      </c>
      <c r="B76" s="11" t="s">
        <v>223</v>
      </c>
      <c r="C76" s="23"/>
      <c r="D76" s="29"/>
      <c r="F76"/>
    </row>
    <row r="77" spans="1:6" x14ac:dyDescent="0.25">
      <c r="A77" s="7" t="s">
        <v>44</v>
      </c>
      <c r="B77" s="6">
        <v>29</v>
      </c>
      <c r="C77" s="22">
        <v>15946626</v>
      </c>
      <c r="D77" s="24">
        <v>50385</v>
      </c>
      <c r="F77" s="33"/>
    </row>
    <row r="78" spans="1:6" x14ac:dyDescent="0.25">
      <c r="A78" s="7" t="s">
        <v>45</v>
      </c>
      <c r="B78" s="6">
        <v>30</v>
      </c>
      <c r="C78" s="22">
        <f>SUM(C80:C90)</f>
        <v>36254</v>
      </c>
      <c r="D78" s="24">
        <v>11437</v>
      </c>
      <c r="F78" s="33"/>
    </row>
    <row r="79" spans="1:6" x14ac:dyDescent="0.25">
      <c r="A79" s="8" t="s">
        <v>5</v>
      </c>
      <c r="B79" s="6"/>
      <c r="C79" s="23"/>
      <c r="D79" s="29"/>
      <c r="F79"/>
    </row>
    <row r="80" spans="1:6" x14ac:dyDescent="0.25">
      <c r="A80" s="8" t="s">
        <v>46</v>
      </c>
      <c r="B80" s="11" t="s">
        <v>111</v>
      </c>
      <c r="C80" s="23"/>
      <c r="D80" s="29"/>
      <c r="F80"/>
    </row>
    <row r="81" spans="1:6" x14ac:dyDescent="0.25">
      <c r="A81" s="8" t="s">
        <v>47</v>
      </c>
      <c r="B81" s="11" t="s">
        <v>112</v>
      </c>
      <c r="C81" s="23"/>
      <c r="D81" s="29"/>
      <c r="F81" s="20"/>
    </row>
    <row r="82" spans="1:6" x14ac:dyDescent="0.25">
      <c r="A82" s="8" t="s">
        <v>48</v>
      </c>
      <c r="B82" s="11" t="s">
        <v>113</v>
      </c>
      <c r="C82" s="23"/>
      <c r="D82" s="29"/>
      <c r="F82" s="32"/>
    </row>
    <row r="83" spans="1:6" x14ac:dyDescent="0.25">
      <c r="A83" s="8" t="s">
        <v>49</v>
      </c>
      <c r="B83" s="11" t="s">
        <v>114</v>
      </c>
      <c r="C83" s="23"/>
      <c r="D83" s="29"/>
      <c r="F83"/>
    </row>
    <row r="84" spans="1:6" x14ac:dyDescent="0.25">
      <c r="A84" s="8" t="s">
        <v>50</v>
      </c>
      <c r="B84" s="11" t="s">
        <v>224</v>
      </c>
      <c r="C84" s="23"/>
      <c r="D84" s="29"/>
      <c r="F84"/>
    </row>
    <row r="85" spans="1:6" x14ac:dyDescent="0.25">
      <c r="A85" s="8" t="s">
        <v>51</v>
      </c>
      <c r="B85" s="11" t="s">
        <v>225</v>
      </c>
      <c r="C85" s="23"/>
      <c r="D85" s="29"/>
      <c r="F85" s="33"/>
    </row>
    <row r="86" spans="1:6" x14ac:dyDescent="0.25">
      <c r="A86" s="8" t="s">
        <v>52</v>
      </c>
      <c r="B86" s="11" t="s">
        <v>226</v>
      </c>
      <c r="C86" s="23">
        <v>3078</v>
      </c>
      <c r="D86" s="29">
        <v>288</v>
      </c>
      <c r="F86"/>
    </row>
    <row r="87" spans="1:6" x14ac:dyDescent="0.25">
      <c r="A87" s="8" t="s">
        <v>53</v>
      </c>
      <c r="B87" s="11" t="s">
        <v>227</v>
      </c>
      <c r="C87" s="23">
        <v>117</v>
      </c>
      <c r="D87" s="29">
        <v>522</v>
      </c>
      <c r="F87"/>
    </row>
    <row r="88" spans="1:6" x14ac:dyDescent="0.25">
      <c r="A88" s="8" t="s">
        <v>54</v>
      </c>
      <c r="B88" s="11" t="s">
        <v>228</v>
      </c>
      <c r="C88" s="23">
        <v>662</v>
      </c>
      <c r="D88" s="29"/>
      <c r="F88"/>
    </row>
    <row r="89" spans="1:6" x14ac:dyDescent="0.25">
      <c r="A89" s="8" t="s">
        <v>55</v>
      </c>
      <c r="B89" s="11" t="s">
        <v>229</v>
      </c>
      <c r="C89" s="23">
        <v>26045</v>
      </c>
      <c r="D89" s="29">
        <v>10620</v>
      </c>
      <c r="F89"/>
    </row>
    <row r="90" spans="1:6" x14ac:dyDescent="0.25">
      <c r="A90" s="8" t="s">
        <v>56</v>
      </c>
      <c r="B90" s="11" t="s">
        <v>230</v>
      </c>
      <c r="C90" s="23">
        <v>6352</v>
      </c>
      <c r="D90" s="29">
        <v>7</v>
      </c>
      <c r="F90"/>
    </row>
    <row r="91" spans="1:6" x14ac:dyDescent="0.25">
      <c r="A91" s="7" t="s">
        <v>29</v>
      </c>
      <c r="B91" s="6">
        <v>31</v>
      </c>
      <c r="C91" s="23"/>
      <c r="D91" s="29"/>
      <c r="F91" s="33"/>
    </row>
    <row r="92" spans="1:6" x14ac:dyDescent="0.25">
      <c r="A92" s="8" t="s">
        <v>5</v>
      </c>
      <c r="B92" s="4"/>
      <c r="C92" s="23"/>
      <c r="D92" s="29"/>
      <c r="F92"/>
    </row>
    <row r="93" spans="1:6" x14ac:dyDescent="0.25">
      <c r="A93" s="8" t="s">
        <v>57</v>
      </c>
      <c r="B93" s="11" t="s">
        <v>231</v>
      </c>
      <c r="C93" s="23"/>
      <c r="D93" s="29"/>
      <c r="F93"/>
    </row>
    <row r="94" spans="1:6" x14ac:dyDescent="0.25">
      <c r="A94" s="8" t="s">
        <v>58</v>
      </c>
      <c r="B94" s="11" t="s">
        <v>232</v>
      </c>
      <c r="C94" s="23"/>
      <c r="D94" s="29"/>
      <c r="F94"/>
    </row>
    <row r="95" spans="1:6" x14ac:dyDescent="0.25">
      <c r="A95" s="8" t="s">
        <v>59</v>
      </c>
      <c r="B95" s="11" t="s">
        <v>233</v>
      </c>
      <c r="C95" s="23"/>
      <c r="D95" s="29"/>
      <c r="F95" s="33"/>
    </row>
    <row r="96" spans="1:6" x14ac:dyDescent="0.25">
      <c r="A96" s="8" t="s">
        <v>60</v>
      </c>
      <c r="B96" s="11" t="s">
        <v>234</v>
      </c>
      <c r="C96" s="23"/>
      <c r="D96" s="29"/>
      <c r="F96"/>
    </row>
    <row r="97" spans="1:6" ht="30" x14ac:dyDescent="0.25">
      <c r="A97" s="16" t="s">
        <v>248</v>
      </c>
      <c r="B97" s="11" t="s">
        <v>235</v>
      </c>
      <c r="C97" s="22">
        <v>62117</v>
      </c>
      <c r="D97" s="24">
        <v>24101</v>
      </c>
      <c r="F97"/>
    </row>
    <row r="98" spans="1:6" x14ac:dyDescent="0.25">
      <c r="A98" s="16" t="s">
        <v>61</v>
      </c>
      <c r="B98" s="11" t="s">
        <v>236</v>
      </c>
      <c r="C98" s="24"/>
      <c r="D98" s="24"/>
      <c r="F98"/>
    </row>
    <row r="99" spans="1:6" x14ac:dyDescent="0.25">
      <c r="A99" s="16" t="s">
        <v>62</v>
      </c>
      <c r="B99" s="11" t="s">
        <v>237</v>
      </c>
      <c r="C99" s="22">
        <v>6</v>
      </c>
      <c r="D99" s="29"/>
      <c r="F99"/>
    </row>
    <row r="100" spans="1:6" x14ac:dyDescent="0.25">
      <c r="A100" s="16" t="s">
        <v>63</v>
      </c>
      <c r="B100" s="11" t="s">
        <v>238</v>
      </c>
      <c r="C100" s="22">
        <v>3621</v>
      </c>
      <c r="D100" s="24"/>
      <c r="F100" s="33"/>
    </row>
    <row r="101" spans="1:6" x14ac:dyDescent="0.25">
      <c r="A101" s="17" t="s">
        <v>241</v>
      </c>
      <c r="B101" s="11" t="s">
        <v>239</v>
      </c>
      <c r="C101" s="24">
        <v>869</v>
      </c>
      <c r="D101" s="24">
        <v>130</v>
      </c>
      <c r="F101" s="33"/>
    </row>
    <row r="102" spans="1:6" x14ac:dyDescent="0.25">
      <c r="A102" s="7" t="s">
        <v>64</v>
      </c>
      <c r="B102" s="11" t="s">
        <v>240</v>
      </c>
      <c r="C102" s="22">
        <v>40885</v>
      </c>
      <c r="D102" s="24">
        <v>1423867</v>
      </c>
      <c r="F102"/>
    </row>
    <row r="103" spans="1:6" x14ac:dyDescent="0.25">
      <c r="A103" s="3" t="s">
        <v>65</v>
      </c>
      <c r="B103" s="11" t="s">
        <v>242</v>
      </c>
      <c r="C103" s="24">
        <f>f_22_3+f_26_3+f_28_3+f_29_3+f_31_3+f_33_3+f_34_3+f_35_3+C102</f>
        <v>20186463</v>
      </c>
      <c r="D103" s="24">
        <v>2685505</v>
      </c>
      <c r="F103"/>
    </row>
    <row r="104" spans="1:6" x14ac:dyDescent="0.25">
      <c r="A104" s="7" t="s">
        <v>66</v>
      </c>
      <c r="B104" s="4"/>
      <c r="C104" s="23"/>
      <c r="D104" s="29"/>
    </row>
    <row r="105" spans="1:6" x14ac:dyDescent="0.25">
      <c r="A105" s="7" t="s">
        <v>67</v>
      </c>
      <c r="B105" s="6">
        <v>39</v>
      </c>
      <c r="C105" s="22">
        <v>2000000</v>
      </c>
      <c r="D105" s="24">
        <v>2000000</v>
      </c>
    </row>
    <row r="106" spans="1:6" x14ac:dyDescent="0.25">
      <c r="A106" s="7" t="s">
        <v>5</v>
      </c>
      <c r="B106" s="6"/>
      <c r="C106" s="23"/>
      <c r="D106" s="29"/>
    </row>
    <row r="107" spans="1:6" x14ac:dyDescent="0.25">
      <c r="A107" s="8" t="s">
        <v>68</v>
      </c>
      <c r="B107" s="11" t="s">
        <v>243</v>
      </c>
      <c r="C107" s="23">
        <v>2000000</v>
      </c>
      <c r="D107" s="29">
        <v>2000000</v>
      </c>
    </row>
    <row r="108" spans="1:6" x14ac:dyDescent="0.25">
      <c r="A108" s="8" t="s">
        <v>69</v>
      </c>
      <c r="B108" s="11" t="s">
        <v>244</v>
      </c>
      <c r="C108" s="23"/>
      <c r="D108" s="29"/>
    </row>
    <row r="109" spans="1:6" x14ac:dyDescent="0.25">
      <c r="A109" s="7" t="s">
        <v>314</v>
      </c>
      <c r="B109" s="6">
        <v>40</v>
      </c>
      <c r="C109" s="23"/>
      <c r="D109" s="29"/>
    </row>
    <row r="110" spans="1:6" x14ac:dyDescent="0.25">
      <c r="A110" s="7" t="s">
        <v>70</v>
      </c>
      <c r="B110" s="6">
        <v>41</v>
      </c>
      <c r="C110" s="22">
        <v>-1930227</v>
      </c>
      <c r="D110" s="24">
        <v>-1930227</v>
      </c>
      <c r="F110"/>
    </row>
    <row r="111" spans="1:6" x14ac:dyDescent="0.25">
      <c r="A111" s="7" t="s">
        <v>71</v>
      </c>
      <c r="B111" s="6">
        <v>42</v>
      </c>
      <c r="C111" s="22"/>
      <c r="D111" s="24"/>
      <c r="F111"/>
    </row>
    <row r="112" spans="1:6" ht="27.75" customHeight="1" x14ac:dyDescent="0.25">
      <c r="A112" s="16" t="s">
        <v>249</v>
      </c>
      <c r="B112" s="6">
        <v>43</v>
      </c>
      <c r="C112" s="23">
        <v>-214048</v>
      </c>
      <c r="D112" s="29">
        <v>262931</v>
      </c>
      <c r="F112"/>
    </row>
    <row r="113" spans="1:6" ht="27.75" customHeight="1" x14ac:dyDescent="0.25">
      <c r="A113" s="16" t="s">
        <v>250</v>
      </c>
      <c r="B113" s="6">
        <v>44</v>
      </c>
      <c r="C113" s="23"/>
      <c r="D113" s="29"/>
      <c r="F113"/>
    </row>
    <row r="114" spans="1:6" x14ac:dyDescent="0.25">
      <c r="A114" s="16" t="s">
        <v>251</v>
      </c>
      <c r="B114" s="6">
        <v>45</v>
      </c>
      <c r="C114" s="23"/>
      <c r="D114" s="29"/>
      <c r="F114"/>
    </row>
    <row r="115" spans="1:6" x14ac:dyDescent="0.25">
      <c r="A115" s="7" t="s">
        <v>72</v>
      </c>
      <c r="B115" s="6">
        <v>46</v>
      </c>
      <c r="C115" s="23"/>
      <c r="D115" s="29"/>
      <c r="F115"/>
    </row>
    <row r="116" spans="1:6" x14ac:dyDescent="0.25">
      <c r="A116" s="7" t="s">
        <v>73</v>
      </c>
      <c r="B116" s="6">
        <v>47</v>
      </c>
      <c r="C116" s="22">
        <f>SUM(C118:C119)</f>
        <v>22013127</v>
      </c>
      <c r="D116" s="24">
        <v>5581266</v>
      </c>
      <c r="F116" s="33"/>
    </row>
    <row r="117" spans="1:6" x14ac:dyDescent="0.25">
      <c r="A117" s="8" t="s">
        <v>5</v>
      </c>
      <c r="B117" s="6"/>
      <c r="C117" s="23"/>
      <c r="D117" s="29"/>
      <c r="F117"/>
    </row>
    <row r="118" spans="1:6" x14ac:dyDescent="0.25">
      <c r="A118" s="8" t="s">
        <v>74</v>
      </c>
      <c r="B118" s="6" t="s">
        <v>245</v>
      </c>
      <c r="C118" s="23">
        <v>6141171</v>
      </c>
      <c r="D118" s="29">
        <v>1424197</v>
      </c>
      <c r="F118" s="33"/>
    </row>
    <row r="119" spans="1:6" x14ac:dyDescent="0.25">
      <c r="A119" s="8" t="s">
        <v>75</v>
      </c>
      <c r="B119" s="6" t="s">
        <v>246</v>
      </c>
      <c r="C119" s="23">
        <v>15871956</v>
      </c>
      <c r="D119" s="29">
        <v>4157069</v>
      </c>
      <c r="F119" s="33"/>
    </row>
    <row r="120" spans="1:6" x14ac:dyDescent="0.25">
      <c r="A120" s="3" t="s">
        <v>76</v>
      </c>
      <c r="B120" s="6">
        <v>48</v>
      </c>
      <c r="C120" s="22">
        <f>f_37_3+f_39_3+f_40_1_3+C113+f_42_3</f>
        <v>21868852</v>
      </c>
      <c r="D120" s="24">
        <v>5913970</v>
      </c>
      <c r="F120" s="33"/>
    </row>
    <row r="121" spans="1:6" x14ac:dyDescent="0.25">
      <c r="A121" s="3" t="s">
        <v>315</v>
      </c>
      <c r="B121" s="6">
        <v>49</v>
      </c>
      <c r="C121" s="22">
        <f>f_43_3+f_36_3</f>
        <v>42055315</v>
      </c>
      <c r="D121" s="24">
        <v>8599475</v>
      </c>
      <c r="F121" s="33"/>
    </row>
    <row r="122" spans="1:6" x14ac:dyDescent="0.25">
      <c r="F122"/>
    </row>
    <row r="123" spans="1:6" x14ac:dyDescent="0.25">
      <c r="A123" s="2" t="s">
        <v>77</v>
      </c>
      <c r="B123" s="1"/>
      <c r="F123"/>
    </row>
    <row r="124" spans="1:6" x14ac:dyDescent="0.25">
      <c r="A124" t="s">
        <v>78</v>
      </c>
      <c r="D124" s="31"/>
      <c r="F124"/>
    </row>
    <row r="125" spans="1:6" x14ac:dyDescent="0.25">
      <c r="A125" t="s">
        <v>79</v>
      </c>
      <c r="F125"/>
    </row>
    <row r="126" spans="1:6" x14ac:dyDescent="0.25">
      <c r="A126" t="s">
        <v>80</v>
      </c>
      <c r="F126"/>
    </row>
    <row r="127" spans="1:6" x14ac:dyDescent="0.25">
      <c r="A127" t="s">
        <v>198</v>
      </c>
      <c r="F127"/>
    </row>
    <row r="128" spans="1:6" x14ac:dyDescent="0.25">
      <c r="F128"/>
    </row>
    <row r="129" spans="1:6" x14ac:dyDescent="0.25">
      <c r="A129" t="s">
        <v>84</v>
      </c>
      <c r="F129"/>
    </row>
    <row r="130" spans="1:6" x14ac:dyDescent="0.25">
      <c r="A130" t="s">
        <v>85</v>
      </c>
      <c r="B130" t="s">
        <v>86</v>
      </c>
      <c r="C130" t="s">
        <v>197</v>
      </c>
      <c r="D130" s="17" t="s">
        <v>87</v>
      </c>
      <c r="F130"/>
    </row>
    <row r="131" spans="1:6" x14ac:dyDescent="0.25">
      <c r="F131"/>
    </row>
    <row r="132" spans="1:6" x14ac:dyDescent="0.25">
      <c r="A132" t="s">
        <v>88</v>
      </c>
      <c r="B132" t="s">
        <v>86</v>
      </c>
      <c r="C132" t="s">
        <v>89</v>
      </c>
      <c r="D132" s="17" t="s">
        <v>87</v>
      </c>
      <c r="F132"/>
    </row>
    <row r="133" spans="1:6" x14ac:dyDescent="0.25">
      <c r="A133" t="s">
        <v>90</v>
      </c>
      <c r="B133" t="s">
        <v>86</v>
      </c>
      <c r="C133" t="s">
        <v>89</v>
      </c>
      <c r="D133" s="17" t="s">
        <v>87</v>
      </c>
      <c r="F133"/>
    </row>
    <row r="134" spans="1:6" x14ac:dyDescent="0.25">
      <c r="A134" t="s">
        <v>91</v>
      </c>
      <c r="B134" t="s">
        <v>92</v>
      </c>
      <c r="F134"/>
    </row>
    <row r="135" spans="1:6" x14ac:dyDescent="0.25">
      <c r="F135"/>
    </row>
    <row r="136" spans="1:6" x14ac:dyDescent="0.25">
      <c r="F136"/>
    </row>
    <row r="137" spans="1:6" x14ac:dyDescent="0.25">
      <c r="F137"/>
    </row>
    <row r="138" spans="1:6" x14ac:dyDescent="0.25">
      <c r="F138"/>
    </row>
    <row r="139" spans="1:6" x14ac:dyDescent="0.25">
      <c r="F139"/>
    </row>
    <row r="140" spans="1:6" x14ac:dyDescent="0.25">
      <c r="F140"/>
    </row>
    <row r="141" spans="1:6" x14ac:dyDescent="0.25">
      <c r="F141"/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</sheetData>
  <mergeCells count="1">
    <mergeCell ref="A16:D16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selection activeCell="H23" sqref="H23"/>
    </sheetView>
  </sheetViews>
  <sheetFormatPr defaultRowHeight="15" x14ac:dyDescent="0.25"/>
  <cols>
    <col min="1" max="1" width="55.85546875" style="12" customWidth="1"/>
    <col min="2" max="2" width="7.5703125" style="10" customWidth="1"/>
    <col min="3" max="3" width="16.7109375" customWidth="1"/>
    <col min="4" max="4" width="15.85546875" customWidth="1"/>
    <col min="5" max="5" width="18.7109375" style="25" customWidth="1"/>
    <col min="6" max="6" width="22.85546875" style="17" customWidth="1"/>
    <col min="7" max="7" width="26" style="17" customWidth="1"/>
    <col min="8" max="8" width="9.140625" style="17"/>
  </cols>
  <sheetData>
    <row r="1" spans="1:8" x14ac:dyDescent="0.25">
      <c r="B1" s="9" t="s">
        <v>116</v>
      </c>
    </row>
    <row r="2" spans="1:8" x14ac:dyDescent="0.25">
      <c r="B2" s="9" t="s">
        <v>93</v>
      </c>
    </row>
    <row r="3" spans="1:8" x14ac:dyDescent="0.25">
      <c r="B3" s="9" t="s">
        <v>94</v>
      </c>
    </row>
    <row r="4" spans="1:8" x14ac:dyDescent="0.25">
      <c r="B4" s="9" t="s">
        <v>95</v>
      </c>
    </row>
    <row r="5" spans="1:8" x14ac:dyDescent="0.25">
      <c r="B5" s="9" t="s">
        <v>96</v>
      </c>
    </row>
    <row r="6" spans="1:8" x14ac:dyDescent="0.25">
      <c r="A6"/>
      <c r="B6" s="9" t="s">
        <v>97</v>
      </c>
    </row>
    <row r="7" spans="1:8" x14ac:dyDescent="0.25">
      <c r="A7"/>
      <c r="B7" s="9" t="s">
        <v>98</v>
      </c>
    </row>
    <row r="8" spans="1:8" x14ac:dyDescent="0.25">
      <c r="A8"/>
      <c r="B8" s="9" t="s">
        <v>99</v>
      </c>
    </row>
    <row r="9" spans="1:8" x14ac:dyDescent="0.25">
      <c r="A9" s="36" t="s">
        <v>82</v>
      </c>
      <c r="C9" s="9"/>
    </row>
    <row r="10" spans="1:8" x14ac:dyDescent="0.25">
      <c r="A10" s="36" t="s">
        <v>83</v>
      </c>
      <c r="C10" s="9"/>
    </row>
    <row r="11" spans="1:8" x14ac:dyDescent="0.25">
      <c r="A11" s="36" t="s">
        <v>319</v>
      </c>
      <c r="C11" s="9"/>
    </row>
    <row r="12" spans="1:8" x14ac:dyDescent="0.25">
      <c r="A12" s="36" t="s">
        <v>318</v>
      </c>
      <c r="C12" s="9"/>
    </row>
    <row r="13" spans="1:8" x14ac:dyDescent="0.25">
      <c r="C13" s="13" t="s">
        <v>117</v>
      </c>
    </row>
    <row r="14" spans="1:8" s="12" customFormat="1" ht="90" customHeight="1" x14ac:dyDescent="0.25">
      <c r="A14" s="5" t="s">
        <v>118</v>
      </c>
      <c r="B14" s="5" t="s">
        <v>1</v>
      </c>
      <c r="C14" s="5" t="s">
        <v>119</v>
      </c>
      <c r="D14" s="5" t="s">
        <v>320</v>
      </c>
      <c r="E14" s="25"/>
      <c r="F14" s="17"/>
      <c r="G14" s="19"/>
      <c r="H14" s="19"/>
    </row>
    <row r="15" spans="1:8" x14ac:dyDescent="0.25">
      <c r="A15" s="5">
        <v>1</v>
      </c>
      <c r="B15" s="14">
        <v>2</v>
      </c>
      <c r="C15" s="14">
        <v>3</v>
      </c>
      <c r="D15" s="7">
        <v>4</v>
      </c>
      <c r="E15" s="26"/>
      <c r="F15" s="19"/>
    </row>
    <row r="16" spans="1:8" ht="31.5" customHeight="1" x14ac:dyDescent="0.25">
      <c r="A16" s="7" t="s">
        <v>120</v>
      </c>
      <c r="B16" s="6">
        <v>1</v>
      </c>
      <c r="C16" s="37">
        <f>f_1_2_3+f_1_3_3+f_1_4_3+f_1_5_3</f>
        <v>953736</v>
      </c>
      <c r="D16" s="4">
        <v>11521232</v>
      </c>
    </row>
    <row r="17" spans="1:4" x14ac:dyDescent="0.25">
      <c r="A17" s="7" t="s">
        <v>121</v>
      </c>
      <c r="B17" s="6"/>
      <c r="C17" s="38"/>
      <c r="D17" s="4"/>
    </row>
    <row r="18" spans="1:4" x14ac:dyDescent="0.25">
      <c r="A18" s="7" t="s">
        <v>122</v>
      </c>
      <c r="B18" s="11" t="s">
        <v>100</v>
      </c>
      <c r="C18" s="38"/>
      <c r="D18" s="4"/>
    </row>
    <row r="19" spans="1:4" x14ac:dyDescent="0.25">
      <c r="A19" s="7" t="s">
        <v>123</v>
      </c>
      <c r="B19" s="11" t="s">
        <v>101</v>
      </c>
      <c r="C19" s="39">
        <v>906436</v>
      </c>
      <c r="D19" s="4">
        <v>11520830</v>
      </c>
    </row>
    <row r="20" spans="1:4" x14ac:dyDescent="0.25">
      <c r="A20" s="7" t="s">
        <v>121</v>
      </c>
      <c r="B20" s="11"/>
      <c r="C20" s="38"/>
      <c r="D20" s="4"/>
    </row>
    <row r="21" spans="1:4" ht="30" x14ac:dyDescent="0.25">
      <c r="A21" s="7" t="s">
        <v>263</v>
      </c>
      <c r="B21" s="11" t="s">
        <v>264</v>
      </c>
      <c r="C21" s="38">
        <v>906436</v>
      </c>
      <c r="D21" s="4">
        <v>11520830</v>
      </c>
    </row>
    <row r="22" spans="1:4" x14ac:dyDescent="0.25">
      <c r="A22" t="s">
        <v>121</v>
      </c>
      <c r="B22" s="11"/>
      <c r="C22" s="38"/>
      <c r="D22" s="4"/>
    </row>
    <row r="23" spans="1:4" ht="45" x14ac:dyDescent="0.25">
      <c r="A23" s="7" t="s">
        <v>252</v>
      </c>
      <c r="B23" s="11" t="s">
        <v>265</v>
      </c>
      <c r="C23" s="38">
        <v>4851</v>
      </c>
      <c r="D23" s="4">
        <v>5573</v>
      </c>
    </row>
    <row r="24" spans="1:4" ht="45" x14ac:dyDescent="0.25">
      <c r="A24" s="7" t="s">
        <v>253</v>
      </c>
      <c r="B24" s="11" t="s">
        <v>266</v>
      </c>
      <c r="C24" s="38">
        <v>291851</v>
      </c>
      <c r="D24" s="4">
        <v>11290659</v>
      </c>
    </row>
    <row r="25" spans="1:4" ht="45" x14ac:dyDescent="0.25">
      <c r="A25" s="7" t="s">
        <v>124</v>
      </c>
      <c r="B25" s="11" t="s">
        <v>267</v>
      </c>
      <c r="C25" s="38"/>
      <c r="D25" s="4"/>
    </row>
    <row r="26" spans="1:4" x14ac:dyDescent="0.25">
      <c r="A26" t="s">
        <v>121</v>
      </c>
      <c r="B26" s="11"/>
      <c r="C26" s="38"/>
      <c r="D26" s="4"/>
    </row>
    <row r="27" spans="1:4" ht="60" x14ac:dyDescent="0.25">
      <c r="A27" s="7" t="s">
        <v>125</v>
      </c>
      <c r="B27" s="11" t="s">
        <v>268</v>
      </c>
      <c r="C27" s="38"/>
      <c r="D27" s="4"/>
    </row>
    <row r="28" spans="1:4" ht="30" x14ac:dyDescent="0.25">
      <c r="A28" s="7" t="s">
        <v>126</v>
      </c>
      <c r="B28" s="11" t="s">
        <v>269</v>
      </c>
      <c r="C28" s="38"/>
      <c r="D28" s="4"/>
    </row>
    <row r="29" spans="1:4" ht="30" x14ac:dyDescent="0.25">
      <c r="A29" s="7" t="s">
        <v>254</v>
      </c>
      <c r="B29" s="11" t="s">
        <v>270</v>
      </c>
      <c r="C29" s="38"/>
      <c r="D29" s="4"/>
    </row>
    <row r="30" spans="1:4" x14ac:dyDescent="0.25">
      <c r="A30" t="s">
        <v>121</v>
      </c>
      <c r="B30" s="11"/>
      <c r="C30" s="38"/>
      <c r="D30" s="4"/>
    </row>
    <row r="31" spans="1:4" ht="30" x14ac:dyDescent="0.25">
      <c r="A31" s="7" t="s">
        <v>255</v>
      </c>
      <c r="B31" s="11" t="s">
        <v>271</v>
      </c>
      <c r="C31" s="38"/>
      <c r="D31" s="4"/>
    </row>
    <row r="32" spans="1:4" x14ac:dyDescent="0.25">
      <c r="A32" s="7" t="s">
        <v>127</v>
      </c>
      <c r="B32" s="11" t="s">
        <v>272</v>
      </c>
      <c r="C32" s="37">
        <v>1430</v>
      </c>
      <c r="D32" s="4">
        <v>402</v>
      </c>
    </row>
    <row r="33" spans="1:6" ht="20.25" customHeight="1" x14ac:dyDescent="0.25">
      <c r="A33" s="7" t="s">
        <v>128</v>
      </c>
      <c r="B33" s="11" t="s">
        <v>273</v>
      </c>
      <c r="C33" s="40">
        <v>45870</v>
      </c>
      <c r="D33" s="4"/>
    </row>
    <row r="34" spans="1:6" x14ac:dyDescent="0.25">
      <c r="A34" s="7" t="s">
        <v>129</v>
      </c>
      <c r="B34" s="11">
        <v>2</v>
      </c>
      <c r="C34" s="37">
        <v>203242</v>
      </c>
      <c r="D34" s="4">
        <v>937307</v>
      </c>
      <c r="F34" s="30"/>
    </row>
    <row r="35" spans="1:6" x14ac:dyDescent="0.25">
      <c r="A35" s="7" t="s">
        <v>5</v>
      </c>
      <c r="B35" s="11"/>
      <c r="C35" s="40"/>
      <c r="D35" s="4"/>
      <c r="F35" s="31"/>
    </row>
    <row r="36" spans="1:6" x14ac:dyDescent="0.25">
      <c r="A36" s="7" t="s">
        <v>130</v>
      </c>
      <c r="B36" s="11" t="s">
        <v>276</v>
      </c>
      <c r="C36" s="40"/>
      <c r="D36" s="4"/>
    </row>
    <row r="37" spans="1:6" x14ac:dyDescent="0.25">
      <c r="A37" s="7" t="s">
        <v>5</v>
      </c>
      <c r="B37" s="11"/>
      <c r="C37" s="40"/>
      <c r="D37" s="4"/>
    </row>
    <row r="38" spans="1:6" x14ac:dyDescent="0.25">
      <c r="A38" s="7" t="s">
        <v>131</v>
      </c>
      <c r="B38" s="11" t="s">
        <v>132</v>
      </c>
      <c r="C38" s="40"/>
      <c r="D38" s="4"/>
    </row>
    <row r="39" spans="1:6" x14ac:dyDescent="0.25">
      <c r="A39" s="7" t="s">
        <v>133</v>
      </c>
      <c r="B39" s="11" t="s">
        <v>134</v>
      </c>
      <c r="C39" s="40"/>
      <c r="D39" s="4"/>
    </row>
    <row r="40" spans="1:6" x14ac:dyDescent="0.25">
      <c r="A40" s="7" t="s">
        <v>135</v>
      </c>
      <c r="B40" s="11" t="s">
        <v>274</v>
      </c>
      <c r="C40" s="40"/>
      <c r="D40" s="4"/>
    </row>
    <row r="41" spans="1:6" x14ac:dyDescent="0.25">
      <c r="A41" s="7" t="s">
        <v>136</v>
      </c>
      <c r="B41" s="11" t="s">
        <v>275</v>
      </c>
      <c r="C41" s="40"/>
      <c r="D41" s="4"/>
    </row>
    <row r="42" spans="1:6" x14ac:dyDescent="0.25">
      <c r="A42" s="7" t="s">
        <v>137</v>
      </c>
      <c r="B42" s="11" t="s">
        <v>277</v>
      </c>
      <c r="C42" s="40">
        <v>69</v>
      </c>
      <c r="D42" s="4">
        <v>370</v>
      </c>
    </row>
    <row r="43" spans="1:6" x14ac:dyDescent="0.25">
      <c r="A43" s="7" t="s">
        <v>138</v>
      </c>
      <c r="B43" s="11" t="s">
        <v>278</v>
      </c>
      <c r="C43" s="40">
        <v>202273</v>
      </c>
      <c r="D43" s="4">
        <v>936937</v>
      </c>
      <c r="F43" s="30"/>
    </row>
    <row r="44" spans="1:6" x14ac:dyDescent="0.25">
      <c r="A44" s="7" t="s">
        <v>139</v>
      </c>
      <c r="B44" s="11" t="s">
        <v>279</v>
      </c>
      <c r="C44" s="40"/>
      <c r="D44" s="4"/>
      <c r="F44" s="31"/>
    </row>
    <row r="45" spans="1:6" x14ac:dyDescent="0.25">
      <c r="A45" s="7" t="s">
        <v>140</v>
      </c>
      <c r="B45" s="11" t="s">
        <v>280</v>
      </c>
      <c r="C45" s="40">
        <v>900</v>
      </c>
      <c r="D45" s="4"/>
    </row>
    <row r="46" spans="1:6" x14ac:dyDescent="0.25">
      <c r="A46" s="7" t="s">
        <v>141</v>
      </c>
      <c r="B46" s="11" t="s">
        <v>281</v>
      </c>
      <c r="C46" s="40"/>
      <c r="D46" s="4"/>
    </row>
    <row r="47" spans="1:6" ht="30" x14ac:dyDescent="0.25">
      <c r="A47" s="7" t="s">
        <v>27</v>
      </c>
      <c r="B47" s="11" t="s">
        <v>282</v>
      </c>
      <c r="C47" s="40"/>
      <c r="D47" s="4"/>
    </row>
    <row r="48" spans="1:6" x14ac:dyDescent="0.25">
      <c r="A48" s="7" t="s">
        <v>142</v>
      </c>
      <c r="B48" s="11">
        <v>3</v>
      </c>
      <c r="C48" s="37">
        <v>288622446</v>
      </c>
      <c r="D48" s="4">
        <v>5723769</v>
      </c>
    </row>
    <row r="49" spans="1:7" ht="45" x14ac:dyDescent="0.25">
      <c r="A49" s="7" t="s">
        <v>143</v>
      </c>
      <c r="B49" s="11">
        <v>4</v>
      </c>
      <c r="C49" s="40"/>
      <c r="D49" s="4"/>
    </row>
    <row r="50" spans="1:7" x14ac:dyDescent="0.25">
      <c r="A50" s="7" t="s">
        <v>144</v>
      </c>
      <c r="B50" s="11">
        <v>5</v>
      </c>
      <c r="C50" s="40">
        <v>290737</v>
      </c>
      <c r="D50" s="4"/>
    </row>
    <row r="51" spans="1:7" x14ac:dyDescent="0.25">
      <c r="A51" s="7" t="s">
        <v>145</v>
      </c>
      <c r="B51" s="11">
        <v>6</v>
      </c>
      <c r="C51" s="37">
        <v>24788127</v>
      </c>
      <c r="D51" s="4">
        <v>4928750</v>
      </c>
      <c r="F51" s="30"/>
    </row>
    <row r="52" spans="1:7" ht="15.75" customHeight="1" x14ac:dyDescent="0.25">
      <c r="A52" s="7" t="s">
        <v>146</v>
      </c>
      <c r="B52" s="11">
        <v>7</v>
      </c>
      <c r="C52" s="40"/>
      <c r="D52" s="4"/>
      <c r="F52" s="31"/>
    </row>
    <row r="53" spans="1:7" x14ac:dyDescent="0.25">
      <c r="A53" s="7" t="s">
        <v>147</v>
      </c>
      <c r="B53" s="11">
        <v>8</v>
      </c>
      <c r="C53" s="37"/>
      <c r="D53" s="4"/>
    </row>
    <row r="54" spans="1:7" ht="30" x14ac:dyDescent="0.25">
      <c r="A54" s="7" t="s">
        <v>148</v>
      </c>
      <c r="B54" s="11">
        <v>9</v>
      </c>
      <c r="C54" s="40"/>
      <c r="D54" s="4"/>
    </row>
    <row r="55" spans="1:7" ht="28.5" customHeight="1" x14ac:dyDescent="0.25">
      <c r="A55" s="7" t="s">
        <v>149</v>
      </c>
      <c r="B55" s="11">
        <v>10</v>
      </c>
      <c r="C55" s="40"/>
      <c r="D55" s="4"/>
    </row>
    <row r="56" spans="1:7" x14ac:dyDescent="0.25">
      <c r="A56" s="7" t="s">
        <v>5</v>
      </c>
      <c r="B56" s="11"/>
      <c r="C56" s="40"/>
      <c r="D56" s="4"/>
    </row>
    <row r="57" spans="1:7" x14ac:dyDescent="0.25">
      <c r="A57" s="7" t="s">
        <v>150</v>
      </c>
      <c r="B57" s="11" t="s">
        <v>283</v>
      </c>
      <c r="C57" s="40"/>
      <c r="D57" s="4"/>
    </row>
    <row r="58" spans="1:7" x14ac:dyDescent="0.25">
      <c r="A58" s="7" t="s">
        <v>151</v>
      </c>
      <c r="B58" s="11" t="s">
        <v>284</v>
      </c>
      <c r="C58" s="40"/>
      <c r="D58" s="4"/>
    </row>
    <row r="59" spans="1:7" x14ac:dyDescent="0.25">
      <c r="A59" s="7" t="s">
        <v>152</v>
      </c>
      <c r="B59" s="11" t="s">
        <v>285</v>
      </c>
      <c r="C59" s="40"/>
      <c r="D59" s="4"/>
    </row>
    <row r="60" spans="1:7" x14ac:dyDescent="0.25">
      <c r="A60" s="7" t="s">
        <v>153</v>
      </c>
      <c r="B60" s="11" t="s">
        <v>286</v>
      </c>
      <c r="C60" s="40"/>
      <c r="D60" s="4"/>
    </row>
    <row r="61" spans="1:7" ht="45" x14ac:dyDescent="0.25">
      <c r="A61" s="7" t="s">
        <v>154</v>
      </c>
      <c r="B61" s="11">
        <v>11</v>
      </c>
      <c r="C61" s="40">
        <v>31394638</v>
      </c>
      <c r="D61" s="4">
        <v>6704</v>
      </c>
    </row>
    <row r="62" spans="1:7" x14ac:dyDescent="0.25">
      <c r="A62" s="7" t="s">
        <v>155</v>
      </c>
      <c r="B62" s="11">
        <v>12</v>
      </c>
      <c r="C62" s="37">
        <v>7120597</v>
      </c>
      <c r="D62" s="4">
        <v>117113</v>
      </c>
    </row>
    <row r="63" spans="1:7" x14ac:dyDescent="0.25">
      <c r="A63" s="15" t="s">
        <v>256</v>
      </c>
      <c r="B63" s="11">
        <v>13</v>
      </c>
      <c r="C63" s="41">
        <f>f_1_3+f_2_3+f_3_3+f_5_3+f_6_3+f_11_3+f_12_3</f>
        <v>353373523</v>
      </c>
      <c r="D63" s="4">
        <v>23234875</v>
      </c>
      <c r="F63" s="30"/>
    </row>
    <row r="64" spans="1:7" x14ac:dyDescent="0.25">
      <c r="A64" s="7" t="s">
        <v>156</v>
      </c>
      <c r="B64" s="11">
        <v>14</v>
      </c>
      <c r="C64" s="37">
        <v>184684</v>
      </c>
      <c r="D64" s="4">
        <v>198431</v>
      </c>
      <c r="F64" s="31"/>
      <c r="G64" s="31"/>
    </row>
    <row r="65" spans="1:4" x14ac:dyDescent="0.25">
      <c r="A65" s="7" t="s">
        <v>121</v>
      </c>
      <c r="B65" s="11"/>
      <c r="C65" s="40"/>
      <c r="D65" s="4"/>
    </row>
    <row r="66" spans="1:4" x14ac:dyDescent="0.25">
      <c r="A66" s="7" t="s">
        <v>157</v>
      </c>
      <c r="B66" s="11" t="s">
        <v>287</v>
      </c>
      <c r="C66" s="40"/>
      <c r="D66" s="4"/>
    </row>
    <row r="67" spans="1:4" x14ac:dyDescent="0.25">
      <c r="A67" s="7" t="s">
        <v>158</v>
      </c>
      <c r="B67" s="11" t="s">
        <v>288</v>
      </c>
      <c r="C67" s="40"/>
      <c r="D67" s="4"/>
    </row>
    <row r="68" spans="1:4" x14ac:dyDescent="0.25">
      <c r="A68" s="7" t="s">
        <v>159</v>
      </c>
      <c r="B68" s="11" t="s">
        <v>289</v>
      </c>
      <c r="C68" s="40">
        <v>180637</v>
      </c>
      <c r="D68" s="4">
        <v>84737</v>
      </c>
    </row>
    <row r="69" spans="1:4" x14ac:dyDescent="0.25">
      <c r="A69" s="7" t="s">
        <v>160</v>
      </c>
      <c r="B69" s="11" t="s">
        <v>290</v>
      </c>
      <c r="C69" s="40">
        <v>4047</v>
      </c>
      <c r="D69" s="4">
        <v>113694</v>
      </c>
    </row>
    <row r="70" spans="1:4" x14ac:dyDescent="0.25">
      <c r="A70" s="7" t="s">
        <v>161</v>
      </c>
      <c r="B70" s="11">
        <v>15</v>
      </c>
      <c r="C70" s="37">
        <f>SUM(C72:C77)</f>
        <v>228080</v>
      </c>
      <c r="D70" s="4">
        <v>405913</v>
      </c>
    </row>
    <row r="71" spans="1:4" x14ac:dyDescent="0.25">
      <c r="A71" s="7" t="s">
        <v>5</v>
      </c>
      <c r="B71" s="11"/>
      <c r="C71" s="40"/>
      <c r="D71" s="4"/>
    </row>
    <row r="72" spans="1:4" x14ac:dyDescent="0.25">
      <c r="A72" s="7" t="s">
        <v>162</v>
      </c>
      <c r="B72" s="11" t="s">
        <v>291</v>
      </c>
      <c r="C72" s="40"/>
      <c r="D72" s="4"/>
    </row>
    <row r="73" spans="1:4" x14ac:dyDescent="0.25">
      <c r="A73" s="7" t="s">
        <v>163</v>
      </c>
      <c r="B73" s="11" t="s">
        <v>292</v>
      </c>
      <c r="C73" s="40">
        <v>2169</v>
      </c>
      <c r="D73" s="4">
        <v>26423</v>
      </c>
    </row>
    <row r="74" spans="1:4" x14ac:dyDescent="0.25">
      <c r="A74" s="7" t="s">
        <v>164</v>
      </c>
      <c r="B74" s="11" t="s">
        <v>293</v>
      </c>
      <c r="C74" s="40">
        <v>4149</v>
      </c>
      <c r="D74" s="4">
        <v>10207</v>
      </c>
    </row>
    <row r="75" spans="1:4" x14ac:dyDescent="0.25">
      <c r="A75" s="7" t="s">
        <v>257</v>
      </c>
      <c r="B75" s="11" t="s">
        <v>294</v>
      </c>
      <c r="C75" s="40">
        <v>77482</v>
      </c>
      <c r="D75" s="4">
        <v>349914</v>
      </c>
    </row>
    <row r="76" spans="1:4" x14ac:dyDescent="0.25">
      <c r="A76" s="7" t="s">
        <v>165</v>
      </c>
      <c r="B76" s="11" t="s">
        <v>295</v>
      </c>
      <c r="C76" s="40">
        <v>141366</v>
      </c>
      <c r="D76" s="4">
        <v>5212</v>
      </c>
    </row>
    <row r="77" spans="1:4" x14ac:dyDescent="0.25">
      <c r="A77" s="7" t="s">
        <v>166</v>
      </c>
      <c r="B77" s="11" t="s">
        <v>296</v>
      </c>
      <c r="C77" s="40">
        <v>2914</v>
      </c>
      <c r="D77" s="4">
        <v>14157</v>
      </c>
    </row>
    <row r="78" spans="1:4" ht="30" x14ac:dyDescent="0.25">
      <c r="A78" s="7" t="s">
        <v>167</v>
      </c>
      <c r="B78" s="11">
        <v>16</v>
      </c>
      <c r="C78" s="40"/>
      <c r="D78" s="4"/>
    </row>
    <row r="79" spans="1:4" x14ac:dyDescent="0.25">
      <c r="A79" s="7" t="s">
        <v>5</v>
      </c>
      <c r="B79" s="11"/>
      <c r="C79" s="40"/>
      <c r="D79" s="4"/>
    </row>
    <row r="80" spans="1:4" x14ac:dyDescent="0.25">
      <c r="A80" s="7" t="s">
        <v>168</v>
      </c>
      <c r="B80" s="11" t="s">
        <v>107</v>
      </c>
      <c r="C80" s="40"/>
      <c r="D80" s="4"/>
    </row>
    <row r="81" spans="1:6" x14ac:dyDescent="0.25">
      <c r="A81" s="7" t="s">
        <v>169</v>
      </c>
      <c r="B81" s="11" t="s">
        <v>108</v>
      </c>
      <c r="C81" s="40"/>
      <c r="D81" s="4"/>
    </row>
    <row r="82" spans="1:6" x14ac:dyDescent="0.25">
      <c r="A82" s="7" t="s">
        <v>170</v>
      </c>
      <c r="B82" s="11" t="s">
        <v>109</v>
      </c>
      <c r="C82" s="40"/>
      <c r="D82" s="4"/>
    </row>
    <row r="83" spans="1:6" x14ac:dyDescent="0.25">
      <c r="A83" s="7" t="s">
        <v>171</v>
      </c>
      <c r="B83" s="11" t="s">
        <v>110</v>
      </c>
      <c r="C83" s="40"/>
      <c r="D83" s="4"/>
    </row>
    <row r="84" spans="1:6" x14ac:dyDescent="0.25">
      <c r="A84" s="7" t="s">
        <v>172</v>
      </c>
      <c r="B84" s="11" t="s">
        <v>201</v>
      </c>
      <c r="C84" s="40"/>
      <c r="D84" s="4"/>
    </row>
    <row r="85" spans="1:6" x14ac:dyDescent="0.25">
      <c r="A85" s="7" t="s">
        <v>173</v>
      </c>
      <c r="B85" s="11">
        <v>17</v>
      </c>
      <c r="C85" s="37">
        <v>286426914</v>
      </c>
      <c r="D85" s="4">
        <v>14289766</v>
      </c>
    </row>
    <row r="86" spans="1:6" ht="45" x14ac:dyDescent="0.25">
      <c r="A86" s="7" t="s">
        <v>174</v>
      </c>
      <c r="B86" s="11">
        <v>18</v>
      </c>
      <c r="C86" s="37"/>
      <c r="D86" s="4"/>
    </row>
    <row r="87" spans="1:6" x14ac:dyDescent="0.25">
      <c r="A87" s="7" t="s">
        <v>175</v>
      </c>
      <c r="B87" s="11">
        <v>19</v>
      </c>
      <c r="C87" s="27">
        <v>610225</v>
      </c>
      <c r="D87" s="4"/>
    </row>
    <row r="88" spans="1:6" x14ac:dyDescent="0.25">
      <c r="A88" s="7" t="s">
        <v>176</v>
      </c>
      <c r="B88" s="11">
        <v>20</v>
      </c>
      <c r="C88" s="37">
        <v>20095725</v>
      </c>
      <c r="D88" s="4">
        <v>4972243</v>
      </c>
      <c r="F88" s="30"/>
    </row>
    <row r="89" spans="1:6" ht="28.5" customHeight="1" x14ac:dyDescent="0.25">
      <c r="A89" s="7" t="s">
        <v>177</v>
      </c>
      <c r="B89" s="11">
        <v>21</v>
      </c>
      <c r="C89" s="40"/>
      <c r="D89" s="4"/>
      <c r="F89" s="31"/>
    </row>
    <row r="90" spans="1:6" ht="26.25" customHeight="1" x14ac:dyDescent="0.25">
      <c r="A90" s="7" t="s">
        <v>178</v>
      </c>
      <c r="B90" s="11">
        <v>22</v>
      </c>
      <c r="C90" s="40"/>
      <c r="D90" s="4"/>
    </row>
    <row r="91" spans="1:6" ht="30" x14ac:dyDescent="0.25">
      <c r="A91" s="7" t="s">
        <v>179</v>
      </c>
      <c r="B91" s="11">
        <v>23</v>
      </c>
      <c r="C91" s="40"/>
      <c r="D91" s="4"/>
    </row>
    <row r="92" spans="1:6" ht="30" x14ac:dyDescent="0.25">
      <c r="A92" s="7" t="s">
        <v>180</v>
      </c>
      <c r="B92" s="11">
        <v>24</v>
      </c>
      <c r="C92" s="40"/>
      <c r="D92" s="4"/>
    </row>
    <row r="93" spans="1:6" x14ac:dyDescent="0.25">
      <c r="A93" s="7" t="s">
        <v>5</v>
      </c>
      <c r="B93" s="11"/>
      <c r="C93" s="40"/>
      <c r="D93" s="4"/>
    </row>
    <row r="94" spans="1:6" x14ac:dyDescent="0.25">
      <c r="A94" s="7" t="s">
        <v>181</v>
      </c>
      <c r="B94" s="11" t="s">
        <v>297</v>
      </c>
      <c r="C94" s="40"/>
      <c r="D94" s="4"/>
    </row>
    <row r="95" spans="1:6" x14ac:dyDescent="0.25">
      <c r="A95" s="7" t="s">
        <v>182</v>
      </c>
      <c r="B95" s="11" t="s">
        <v>298</v>
      </c>
      <c r="C95" s="40"/>
      <c r="D95" s="4"/>
    </row>
    <row r="96" spans="1:6" x14ac:dyDescent="0.25">
      <c r="A96" s="7" t="s">
        <v>183</v>
      </c>
      <c r="B96" s="11" t="s">
        <v>299</v>
      </c>
      <c r="C96" s="40"/>
      <c r="D96" s="4"/>
    </row>
    <row r="97" spans="1:6" x14ac:dyDescent="0.25">
      <c r="A97" s="7" t="s">
        <v>184</v>
      </c>
      <c r="B97" s="11" t="s">
        <v>300</v>
      </c>
      <c r="C97" s="40"/>
      <c r="D97" s="4"/>
    </row>
    <row r="98" spans="1:6" ht="45" x14ac:dyDescent="0.25">
      <c r="A98" s="7" t="s">
        <v>185</v>
      </c>
      <c r="B98" s="11">
        <v>25</v>
      </c>
      <c r="C98" s="37">
        <v>27932256</v>
      </c>
      <c r="D98" s="4">
        <v>805793</v>
      </c>
    </row>
    <row r="99" spans="1:6" x14ac:dyDescent="0.25">
      <c r="A99" s="7" t="s">
        <v>186</v>
      </c>
      <c r="B99" s="11">
        <v>26</v>
      </c>
      <c r="C99" s="37">
        <f>SUM(C101:C106)</f>
        <v>680206</v>
      </c>
      <c r="D99" s="4">
        <v>523915</v>
      </c>
    </row>
    <row r="100" spans="1:6" x14ac:dyDescent="0.25">
      <c r="A100" s="7" t="s">
        <v>5</v>
      </c>
      <c r="B100" s="11"/>
      <c r="C100" s="40"/>
      <c r="D100" s="4"/>
    </row>
    <row r="101" spans="1:6" x14ac:dyDescent="0.25">
      <c r="A101" s="7" t="s">
        <v>187</v>
      </c>
      <c r="B101" s="11" t="s">
        <v>301</v>
      </c>
      <c r="C101" s="40">
        <v>536137</v>
      </c>
      <c r="D101" s="4">
        <v>361026</v>
      </c>
    </row>
    <row r="102" spans="1:6" x14ac:dyDescent="0.25">
      <c r="A102" s="7" t="s">
        <v>188</v>
      </c>
      <c r="B102" s="11" t="s">
        <v>302</v>
      </c>
      <c r="C102" s="40">
        <v>1650</v>
      </c>
      <c r="D102" s="4">
        <v>4800</v>
      </c>
    </row>
    <row r="103" spans="1:6" x14ac:dyDescent="0.25">
      <c r="A103" s="7" t="s">
        <v>189</v>
      </c>
      <c r="B103" s="11" t="s">
        <v>303</v>
      </c>
      <c r="C103" s="40">
        <v>86800</v>
      </c>
      <c r="D103" s="4">
        <v>76194</v>
      </c>
    </row>
    <row r="104" spans="1:6" ht="15" customHeight="1" x14ac:dyDescent="0.25">
      <c r="A104" s="7" t="s">
        <v>258</v>
      </c>
      <c r="B104" s="11" t="s">
        <v>304</v>
      </c>
      <c r="C104" s="40">
        <v>3170</v>
      </c>
      <c r="D104" s="4">
        <v>1982</v>
      </c>
    </row>
    <row r="105" spans="1:6" ht="45" x14ac:dyDescent="0.25">
      <c r="A105" s="7" t="s">
        <v>190</v>
      </c>
      <c r="B105" s="11" t="s">
        <v>305</v>
      </c>
      <c r="C105" s="40">
        <v>51000</v>
      </c>
      <c r="D105" s="4">
        <v>36514</v>
      </c>
    </row>
    <row r="106" spans="1:6" x14ac:dyDescent="0.25">
      <c r="A106" s="7" t="s">
        <v>191</v>
      </c>
      <c r="B106" s="11" t="s">
        <v>306</v>
      </c>
      <c r="C106" s="40">
        <v>1449</v>
      </c>
      <c r="D106" s="4">
        <v>43399</v>
      </c>
    </row>
    <row r="107" spans="1:6" x14ac:dyDescent="0.25">
      <c r="A107" s="7" t="s">
        <v>192</v>
      </c>
      <c r="B107" s="11">
        <v>27</v>
      </c>
      <c r="C107" s="37">
        <v>1341075</v>
      </c>
      <c r="D107" s="4">
        <v>98244</v>
      </c>
    </row>
    <row r="108" spans="1:6" x14ac:dyDescent="0.25">
      <c r="A108" s="7" t="s">
        <v>259</v>
      </c>
      <c r="B108" s="11">
        <v>28</v>
      </c>
      <c r="C108" s="37">
        <f>f_14_3+f_15_3+f_16_3+f_17_3+f_18_3+C87+f_19_3+f_21_3+f_22_3+f_23_3+f_24_3+f_25_3+f_26_3+f_27_3</f>
        <v>337499165</v>
      </c>
      <c r="D108" s="4">
        <v>21294305</v>
      </c>
      <c r="F108" s="30"/>
    </row>
    <row r="109" spans="1:6" ht="30" x14ac:dyDescent="0.25">
      <c r="A109" s="7" t="s">
        <v>260</v>
      </c>
      <c r="B109" s="11">
        <v>29</v>
      </c>
      <c r="C109" s="37">
        <f>f_13_3-f_28_3</f>
        <v>15874358</v>
      </c>
      <c r="D109" s="4">
        <v>1940570</v>
      </c>
      <c r="F109" s="31"/>
    </row>
    <row r="110" spans="1:6" x14ac:dyDescent="0.25">
      <c r="A110" s="7" t="s">
        <v>193</v>
      </c>
      <c r="B110" s="11">
        <v>30</v>
      </c>
      <c r="C110" s="38">
        <v>2402</v>
      </c>
      <c r="D110" s="4"/>
    </row>
    <row r="111" spans="1:6" ht="30" x14ac:dyDescent="0.25">
      <c r="A111" s="7" t="s">
        <v>261</v>
      </c>
      <c r="B111" s="11">
        <v>31</v>
      </c>
      <c r="C111" s="39">
        <f>f_29_3-f_30_3</f>
        <v>15871956</v>
      </c>
      <c r="D111" s="4">
        <v>1940570</v>
      </c>
    </row>
    <row r="112" spans="1:6" x14ac:dyDescent="0.25">
      <c r="A112" s="7" t="s">
        <v>194</v>
      </c>
      <c r="B112" s="11">
        <v>32</v>
      </c>
      <c r="C112" s="38"/>
      <c r="D112" s="4"/>
    </row>
    <row r="113" spans="1:6" ht="17.25" customHeight="1" x14ac:dyDescent="0.25">
      <c r="A113" s="7" t="s">
        <v>262</v>
      </c>
      <c r="B113" s="11">
        <v>33</v>
      </c>
      <c r="C113" s="39">
        <f>f_31_3</f>
        <v>15871956</v>
      </c>
      <c r="D113" s="4">
        <v>1940570</v>
      </c>
      <c r="F113" s="34"/>
    </row>
    <row r="115" spans="1:6" x14ac:dyDescent="0.25">
      <c r="A115" s="12" t="s">
        <v>84</v>
      </c>
    </row>
    <row r="116" spans="1:6" x14ac:dyDescent="0.25">
      <c r="A116" s="12" t="s">
        <v>85</v>
      </c>
      <c r="B116" s="10" t="s">
        <v>86</v>
      </c>
      <c r="C116" t="s">
        <v>196</v>
      </c>
      <c r="F116" s="34"/>
    </row>
    <row r="118" spans="1:6" x14ac:dyDescent="0.25">
      <c r="A118" s="12" t="s">
        <v>88</v>
      </c>
      <c r="B118" s="10" t="s">
        <v>86</v>
      </c>
      <c r="C118" t="s">
        <v>89</v>
      </c>
      <c r="F118" s="35"/>
    </row>
    <row r="119" spans="1:6" x14ac:dyDescent="0.25">
      <c r="A119" s="12" t="s">
        <v>90</v>
      </c>
      <c r="B119" s="10" t="s">
        <v>86</v>
      </c>
      <c r="C119" t="s">
        <v>89</v>
      </c>
    </row>
    <row r="120" spans="1:6" x14ac:dyDescent="0.25">
      <c r="A120" s="12" t="s">
        <v>91</v>
      </c>
      <c r="C120" t="s">
        <v>195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258</vt:i4>
      </vt:variant>
    </vt:vector>
  </HeadingPairs>
  <TitlesOfParts>
    <vt:vector size="260" baseType="lpstr">
      <vt:lpstr>Баланс</vt:lpstr>
      <vt:lpstr>ОПиУ</vt:lpstr>
      <vt:lpstr>f_1_1_3</vt:lpstr>
      <vt:lpstr>f_1_1_4</vt:lpstr>
      <vt:lpstr>ОПиУ!f_1_2_3</vt:lpstr>
      <vt:lpstr>f_1_2_3</vt:lpstr>
      <vt:lpstr>f_1_2_4</vt:lpstr>
      <vt:lpstr>ОПиУ!f_1_3</vt:lpstr>
      <vt:lpstr>f_1_3</vt:lpstr>
      <vt:lpstr>ОПиУ!f_1_3_1_1_3</vt:lpstr>
      <vt:lpstr>ОПиУ!f_1_3_1_2_3</vt:lpstr>
      <vt:lpstr>ОПиУ!f_1_3_1_3</vt:lpstr>
      <vt:lpstr>ОПиУ!f_1_3_2_1_3</vt:lpstr>
      <vt:lpstr>ОПиУ!f_1_3_2_2_3</vt:lpstr>
      <vt:lpstr>ОПиУ!f_1_3_2_3</vt:lpstr>
      <vt:lpstr>ОПиУ!f_1_3_3</vt:lpstr>
      <vt:lpstr>ОПиУ!f_1_3_3_1_3</vt:lpstr>
      <vt:lpstr>ОПиУ!f_1_3_3_3</vt:lpstr>
      <vt:lpstr>f_1_4</vt:lpstr>
      <vt:lpstr>ОПиУ!f_1_4_3</vt:lpstr>
      <vt:lpstr>ОПиУ!f_1_5_3</vt:lpstr>
      <vt:lpstr>ОПиУ!f_10_1_3</vt:lpstr>
      <vt:lpstr>ОПиУ!f_10_2_3</vt:lpstr>
      <vt:lpstr>ОПиУ!f_10_3</vt:lpstr>
      <vt:lpstr>f_10_3</vt:lpstr>
      <vt:lpstr>ОПиУ!f_10_3_3</vt:lpstr>
      <vt:lpstr>f_10_4</vt:lpstr>
      <vt:lpstr>ОПиУ!f_10_4_3</vt:lpstr>
      <vt:lpstr>ОПиУ!f_11_3</vt:lpstr>
      <vt:lpstr>f_11_3</vt:lpstr>
      <vt:lpstr>f_11_4</vt:lpstr>
      <vt:lpstr>ОПиУ!f_12_3</vt:lpstr>
      <vt:lpstr>f_12_3</vt:lpstr>
      <vt:lpstr>f_12_4</vt:lpstr>
      <vt:lpstr>ОПиУ!f_13_3</vt:lpstr>
      <vt:lpstr>f_13_3</vt:lpstr>
      <vt:lpstr>f_13_4</vt:lpstr>
      <vt:lpstr>ОПиУ!f_14_1_3</vt:lpstr>
      <vt:lpstr>ОПиУ!f_14_2_3</vt:lpstr>
      <vt:lpstr>ОПиУ!f_14_3</vt:lpstr>
      <vt:lpstr>f_14_3</vt:lpstr>
      <vt:lpstr>ОПиУ!f_14_3_3</vt:lpstr>
      <vt:lpstr>f_14_4</vt:lpstr>
      <vt:lpstr>ОПиУ!f_14_4_3</vt:lpstr>
      <vt:lpstr>f_15_1_1_3</vt:lpstr>
      <vt:lpstr>f_15_1_1_4</vt:lpstr>
      <vt:lpstr>f_15_1_2_3</vt:lpstr>
      <vt:lpstr>f_15_1_2_4</vt:lpstr>
      <vt:lpstr>ОПиУ!f_15_1_3</vt:lpstr>
      <vt:lpstr>f_15_1_3</vt:lpstr>
      <vt:lpstr>f_15_1_4</vt:lpstr>
      <vt:lpstr>ОПиУ!f_15_2_3</vt:lpstr>
      <vt:lpstr>f_15_2_3</vt:lpstr>
      <vt:lpstr>f_15_2_4</vt:lpstr>
      <vt:lpstr>ОПиУ!f_15_3</vt:lpstr>
      <vt:lpstr>f_15_3</vt:lpstr>
      <vt:lpstr>ОПиУ!f_15_3_3</vt:lpstr>
      <vt:lpstr>f_15_3_3</vt:lpstr>
      <vt:lpstr>f_15_3_4</vt:lpstr>
      <vt:lpstr>f_15_4</vt:lpstr>
      <vt:lpstr>ОПиУ!f_15_4_3</vt:lpstr>
      <vt:lpstr>f_15_4_3</vt:lpstr>
      <vt:lpstr>f_15_4_4</vt:lpstr>
      <vt:lpstr>ОПиУ!f_15_5_3</vt:lpstr>
      <vt:lpstr>f_15_5_3</vt:lpstr>
      <vt:lpstr>f_15_5_4</vt:lpstr>
      <vt:lpstr>ОПиУ!f_15_6_3</vt:lpstr>
      <vt:lpstr>f_15_6_3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f_16_1_4</vt:lpstr>
      <vt:lpstr>ОПиУ!f_16_2_3</vt:lpstr>
      <vt:lpstr>f_16_2_3</vt:lpstr>
      <vt:lpstr>f_16_2_4</vt:lpstr>
      <vt:lpstr>ОПиУ!f_16_3</vt:lpstr>
      <vt:lpstr>f_16_3</vt:lpstr>
      <vt:lpstr>ОПиУ!f_16_3_3</vt:lpstr>
      <vt:lpstr>f_16_3_3</vt:lpstr>
      <vt:lpstr>f_16_3_4</vt:lpstr>
      <vt:lpstr>f_16_4</vt:lpstr>
      <vt:lpstr>ОПиУ!f_16_4_3</vt:lpstr>
      <vt:lpstr>f_16_4_3</vt:lpstr>
      <vt:lpstr>f_16_4_4</vt:lpstr>
      <vt:lpstr>ОПиУ!f_16_5_3</vt:lpstr>
      <vt:lpstr>ОПиУ!f_17_3</vt:lpstr>
      <vt:lpstr>f_17_3</vt:lpstr>
      <vt:lpstr>f_17_4</vt:lpstr>
      <vt:lpstr>ОПиУ!f_18_3</vt:lpstr>
      <vt:lpstr>f_18_3</vt:lpstr>
      <vt:lpstr>f_18_4</vt:lpstr>
      <vt:lpstr>ОПиУ!f_19_3</vt:lpstr>
      <vt:lpstr>f_19_3</vt:lpstr>
      <vt:lpstr>f_19_4</vt:lpstr>
      <vt:lpstr>ОПиУ!f_2_1_1_3</vt:lpstr>
      <vt:lpstr>ОПиУ!f_2_1_2_3</vt:lpstr>
      <vt:lpstr>ОПиУ!f_2_1_3</vt:lpstr>
      <vt:lpstr>ОПиУ!f_2_2_3</vt:lpstr>
      <vt:lpstr>ОПиУ!f_2_3</vt:lpstr>
      <vt:lpstr>f_2_3</vt:lpstr>
      <vt:lpstr>ОПиУ!f_2_3_3</vt:lpstr>
      <vt:lpstr>f_2_4</vt:lpstr>
      <vt:lpstr>ОПиУ!f_2_4_3</vt:lpstr>
      <vt:lpstr>ОПиУ!f_2_5_3</vt:lpstr>
      <vt:lpstr>ОПиУ!f_2_6_3</vt:lpstr>
      <vt:lpstr>ОПиУ!f_2_7_3</vt:lpstr>
      <vt:lpstr>ОПиУ!f_2_8_3</vt:lpstr>
      <vt:lpstr>ОПиУ!f_2_9_3</vt:lpstr>
      <vt:lpstr>f_20_3</vt:lpstr>
      <vt:lpstr>f_20_4</vt:lpstr>
      <vt:lpstr>ОПиУ!f_21_3</vt:lpstr>
      <vt:lpstr>f_21_3</vt:lpstr>
      <vt:lpstr>f_21_4</vt:lpstr>
      <vt:lpstr>ОПиУ!f_22_3</vt:lpstr>
      <vt:lpstr>f_22_3</vt:lpstr>
      <vt:lpstr>f_22_4</vt:lpstr>
      <vt:lpstr>ОПиУ!f_23_3</vt:lpstr>
      <vt:lpstr>f_23_3</vt:lpstr>
      <vt:lpstr>f_23_4</vt:lpstr>
      <vt:lpstr>ОПиУ!f_24_1_3</vt:lpstr>
      <vt:lpstr>ОПиУ!f_24_2_3</vt:lpstr>
      <vt:lpstr>ОПиУ!f_24_3</vt:lpstr>
      <vt:lpstr>f_24_3</vt:lpstr>
      <vt:lpstr>ОПиУ!f_24_3_3</vt:lpstr>
      <vt:lpstr>f_24_4</vt:lpstr>
      <vt:lpstr>ОПиУ!f_24_4_3</vt:lpstr>
      <vt:lpstr>ОПиУ!f_25_3</vt:lpstr>
      <vt:lpstr>f_25_3</vt:lpstr>
      <vt:lpstr>f_25_4</vt:lpstr>
      <vt:lpstr>ОПиУ!f_26_1_3</vt:lpstr>
      <vt:lpstr>ОПиУ!f_26_3</vt:lpstr>
      <vt:lpstr>f_26_3</vt:lpstr>
      <vt:lpstr>ОПиУ!f_26_3_3</vt:lpstr>
      <vt:lpstr>f_26_4</vt:lpstr>
      <vt:lpstr>ОПиУ!f_26_4_3</vt:lpstr>
      <vt:lpstr>ОПиУ!f_26_5_3</vt:lpstr>
      <vt:lpstr>ОПиУ!f_26_6_3</vt:lpstr>
      <vt:lpstr>ОПиУ!f_26_7_3</vt:lpstr>
      <vt:lpstr>ОПиУ!f_27_3</vt:lpstr>
      <vt:lpstr>f_27_3</vt:lpstr>
      <vt:lpstr>f_27_4</vt:lpstr>
      <vt:lpstr>ОПиУ!f_28_3</vt:lpstr>
      <vt:lpstr>f_28_3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f_30_4</vt:lpstr>
      <vt:lpstr>f_30_4_3</vt:lpstr>
      <vt:lpstr>f_30_4_4</vt:lpstr>
      <vt:lpstr>ОПиУ!f_31_3</vt:lpstr>
      <vt:lpstr>f_31_3</vt:lpstr>
      <vt:lpstr>f_31_4</vt:lpstr>
      <vt:lpstr>ОПиУ!f_32_3</vt:lpstr>
      <vt:lpstr>f_32_3</vt:lpstr>
      <vt:lpstr>f_32_4</vt:lpstr>
      <vt:lpstr>ОПиУ!f_33_3</vt:lpstr>
      <vt:lpstr>f_33_3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f_5_4</vt:lpstr>
      <vt:lpstr>f_6_1_3</vt:lpstr>
      <vt:lpstr>f_6_1_4</vt:lpstr>
      <vt:lpstr>ОПиУ!f_6_3</vt:lpstr>
      <vt:lpstr>f_6_3</vt:lpstr>
      <vt:lpstr>f_6_4</vt:lpstr>
      <vt:lpstr>f_7_1_3</vt:lpstr>
      <vt:lpstr>f_7_1_4</vt:lpstr>
      <vt:lpstr>ОПиУ!f_7_3</vt:lpstr>
      <vt:lpstr>f_7_3</vt:lpstr>
      <vt:lpstr>f_7_4</vt:lpstr>
      <vt:lpstr>ОПиУ!f_8_3</vt:lpstr>
      <vt:lpstr>f_8_3</vt:lpstr>
      <vt:lpstr>f_8_4</vt:lpstr>
      <vt:lpstr>ОПиУ!f_9_3</vt:lpstr>
      <vt:lpstr>f_9_3</vt:lpstr>
      <vt:lpstr>f_9_4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NGDEM</cp:lastModifiedBy>
  <cp:lastPrinted>2023-03-07T18:22:55Z</cp:lastPrinted>
  <dcterms:created xsi:type="dcterms:W3CDTF">2016-05-11T10:00:37Z</dcterms:created>
  <dcterms:modified xsi:type="dcterms:W3CDTF">2024-01-29T12:29:20Z</dcterms:modified>
</cp:coreProperties>
</file>