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dem global\Desktop\"/>
    </mc:Choice>
  </mc:AlternateContent>
  <bookViews>
    <workbookView xWindow="0" yWindow="0" windowWidth="28800" windowHeight="11115" activeTab="1"/>
  </bookViews>
  <sheets>
    <sheet name="БухБаланс" sheetId="4" r:id="rId1"/>
    <sheet name="ОПиУ" sheetId="6" r:id="rId2"/>
  </sheets>
  <definedNames>
    <definedName name="f_1_1_3" localSheetId="1">ОПиУ!#REF!</definedName>
    <definedName name="f_1_1_3">БухБаланс!$C$19</definedName>
    <definedName name="f_1_1_4" localSheetId="1">ОПиУ!#REF!</definedName>
    <definedName name="f_1_1_4">БухБаланс!$D$19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ОПиУ!#REF!</definedName>
    <definedName name="f_1_2_3">БухБаланс!$C$20</definedName>
    <definedName name="f_1_2_4" localSheetId="1">ОПиУ!$C$18</definedName>
    <definedName name="f_1_2_4">БухБаланс!$D$20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ОПиУ!#REF!</definedName>
    <definedName name="f_1_3">БухБаланс!$C$17</definedName>
    <definedName name="f_1_3_1_1_3" localSheetId="1">ОПиУ!#REF!</definedName>
    <definedName name="f_1_3_1_1_3">#REF!</definedName>
    <definedName name="f_1_3_1_1_4" localSheetId="1">ОПиУ!$C$23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ОПиУ!#REF!</definedName>
    <definedName name="f_1_3_1_2_3">#REF!</definedName>
    <definedName name="f_1_3_1_2_4" localSheetId="1">ОПиУ!$C$24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ОПиУ!#REF!</definedName>
    <definedName name="f_1_3_1_3">#REF!</definedName>
    <definedName name="f_1_3_1_4" localSheetId="1">ОПиУ!$C$21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ОПиУ!#REF!</definedName>
    <definedName name="f_1_3_2_1_3">#REF!</definedName>
    <definedName name="f_1_3_2_1_4" localSheetId="1">ОПиУ!$C$27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ОПиУ!#REF!</definedName>
    <definedName name="f_1_3_2_2_3">#REF!</definedName>
    <definedName name="f_1_3_2_2_4" localSheetId="1">ОПиУ!$C$28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ОПиУ!#REF!</definedName>
    <definedName name="f_1_3_2_3">#REF!</definedName>
    <definedName name="f_1_3_2_4" localSheetId="1">ОПиУ!$C$25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ОПиУ!#REF!</definedName>
    <definedName name="f_1_3_3">#REF!</definedName>
    <definedName name="f_1_3_3_1_3" localSheetId="1">ОПиУ!#REF!</definedName>
    <definedName name="f_1_3_3_1_3">#REF!</definedName>
    <definedName name="f_1_3_3_1_4" localSheetId="1">ОПиУ!$C$31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ОПиУ!#REF!</definedName>
    <definedName name="f_1_3_3_3">#REF!</definedName>
    <definedName name="f_1_3_3_4" localSheetId="1">ОПиУ!$C$29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ОПиУ!$C$19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ОПиУ!$C$16</definedName>
    <definedName name="f_1_4">БухБаланс!$D$17</definedName>
    <definedName name="f_1_4_3" localSheetId="1">ОПиУ!#REF!</definedName>
    <definedName name="f_1_4_3">#REF!</definedName>
    <definedName name="f_1_4_4" localSheetId="1">ОПиУ!$C$32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ОПиУ!#REF!</definedName>
    <definedName name="f_1_5_3">#REF!</definedName>
    <definedName name="f_1_5_4" localSheetId="1">ОПиУ!$C$33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ОПиУ!#REF!</definedName>
    <definedName name="f_10_1_3">#REF!</definedName>
    <definedName name="f_10_1_4" localSheetId="1">ОПиУ!$C$57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ОПиУ!#REF!</definedName>
    <definedName name="f_10_2_3">#REF!</definedName>
    <definedName name="f_10_2_4" localSheetId="1">ОПиУ!$C$58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ОПиУ!#REF!</definedName>
    <definedName name="f_10_3">БухБаланс!$C$40</definedName>
    <definedName name="f_10_3_3" localSheetId="1">ОПиУ!#REF!</definedName>
    <definedName name="f_10_3_3">#REF!</definedName>
    <definedName name="f_10_3_4" localSheetId="1">ОПиУ!$C$59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ОПиУ!$C$55</definedName>
    <definedName name="f_10_4">БухБаланс!$D$40</definedName>
    <definedName name="f_10_4_3" localSheetId="1">ОПиУ!#REF!</definedName>
    <definedName name="f_10_4_3">#REF!</definedName>
    <definedName name="f_10_4_4" localSheetId="1">ОПиУ!$C$60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ОПиУ!#REF!</definedName>
    <definedName name="f_11_3">БухБаланс!$C$41</definedName>
    <definedName name="f_11_4" localSheetId="1">ОПиУ!$C$61</definedName>
    <definedName name="f_11_4">БухБаланс!$D$41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ОПиУ!#REF!</definedName>
    <definedName name="f_12_3">БухБаланс!$C$42</definedName>
    <definedName name="f_12_4" localSheetId="1">ОПиУ!$C$62</definedName>
    <definedName name="f_12_4">БухБаланс!$D$42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ОПиУ!#REF!</definedName>
    <definedName name="f_13_3">БухБаланс!$C$43</definedName>
    <definedName name="f_13_4" localSheetId="1">ОПиУ!$C$63</definedName>
    <definedName name="f_13_4">БухБаланс!$D$43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ОПиУ!#REF!</definedName>
    <definedName name="f_14_1_3">#REF!</definedName>
    <definedName name="f_14_1_4" localSheetId="1">ОПиУ!$C$66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ОПиУ!#REF!</definedName>
    <definedName name="f_14_2_3">#REF!</definedName>
    <definedName name="f_14_2_4" localSheetId="1">ОПиУ!$C$67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ОПиУ!#REF!</definedName>
    <definedName name="f_14_3">БухБаланс!$C$45</definedName>
    <definedName name="f_14_3_3" localSheetId="1">ОПиУ!#REF!</definedName>
    <definedName name="f_14_3_3">#REF!</definedName>
    <definedName name="f_14_3_4" localSheetId="1">ОПиУ!$C$68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ОПиУ!$C$64</definedName>
    <definedName name="f_14_4">БухБаланс!$D$45</definedName>
    <definedName name="f_14_4_3" localSheetId="1">ОПиУ!#REF!</definedName>
    <definedName name="f_14_4_3">#REF!</definedName>
    <definedName name="f_14_4_4" localSheetId="1">ОПиУ!$C$69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БухБаланс!$C$49</definedName>
    <definedName name="f_15_1_1_4">БухБаланс!$D$49</definedName>
    <definedName name="f_15_1_2_3">БухБаланс!$C$50</definedName>
    <definedName name="f_15_1_2_4">БухБаланс!$D$50</definedName>
    <definedName name="f_15_1_3" localSheetId="1">ОПиУ!#REF!</definedName>
    <definedName name="f_15_1_3">БухБаланс!$C$48</definedName>
    <definedName name="f_15_1_4" localSheetId="1">ОПиУ!$C$72</definedName>
    <definedName name="f_15_1_4">БухБаланс!$D$48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ОПиУ!#REF!</definedName>
    <definedName name="f_15_2_3">БухБаланс!$C$51</definedName>
    <definedName name="f_15_2_4" localSheetId="1">ОПиУ!$C$73</definedName>
    <definedName name="f_15_2_4">БухБаланс!$D$51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ОПиУ!#REF!</definedName>
    <definedName name="f_15_3">БухБаланс!$C$46</definedName>
    <definedName name="f_15_3_3" localSheetId="1">ОПиУ!#REF!</definedName>
    <definedName name="f_15_3_3">БухБаланс!$C$52</definedName>
    <definedName name="f_15_3_4" localSheetId="1">ОПиУ!$C$74</definedName>
    <definedName name="f_15_3_4">БухБаланс!$D$52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ОПиУ!$C$70</definedName>
    <definedName name="f_15_4">БухБаланс!$D$46</definedName>
    <definedName name="f_15_4_3" localSheetId="1">ОПиУ!#REF!</definedName>
    <definedName name="f_15_4_3">БухБаланс!$C$53</definedName>
    <definedName name="f_15_4_4" localSheetId="1">ОПиУ!$C$75</definedName>
    <definedName name="f_15_4_4">БухБаланс!$D$53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ОПиУ!#REF!</definedName>
    <definedName name="f_15_5_3">БухБаланс!$C$54</definedName>
    <definedName name="f_15_5_4" localSheetId="1">ОПиУ!$C$76</definedName>
    <definedName name="f_15_5_4">БухБаланс!$D$54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ОПиУ!#REF!</definedName>
    <definedName name="f_15_6_3">БухБаланс!$C$55</definedName>
    <definedName name="f_15_6_4" localSheetId="1">ОПиУ!$C$77</definedName>
    <definedName name="f_15_6_4">БухБаланс!$D$55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БухБаланс!$C$56</definedName>
    <definedName name="f_15_7_4">БухБаланс!$D$56</definedName>
    <definedName name="f_15_8_3">БухБаланс!$C$57</definedName>
    <definedName name="f_15_8_4">БухБаланс!$D$57</definedName>
    <definedName name="f_15_9_3">БухБаланс!$C$58</definedName>
    <definedName name="f_15_9_4">БухБаланс!$D$58</definedName>
    <definedName name="f_16_1_3" localSheetId="1">ОПиУ!#REF!</definedName>
    <definedName name="f_16_1_3">БухБаланс!$C$61</definedName>
    <definedName name="f_16_1_4" localSheetId="1">ОПиУ!$C$80</definedName>
    <definedName name="f_16_1_4">БухБаланс!$D$61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ОПиУ!#REF!</definedName>
    <definedName name="f_16_2_3">БухБаланс!$C$62</definedName>
    <definedName name="f_16_2_4" localSheetId="1">ОПиУ!$C$81</definedName>
    <definedName name="f_16_2_4">БухБаланс!$D$62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ОПиУ!#REF!</definedName>
    <definedName name="f_16_3">БухБаланс!$C$59</definedName>
    <definedName name="f_16_3_3" localSheetId="1">ОПиУ!#REF!</definedName>
    <definedName name="f_16_3_3">БухБаланс!$C$63</definedName>
    <definedName name="f_16_3_4" localSheetId="1">ОПиУ!$C$82</definedName>
    <definedName name="f_16_3_4">БухБаланс!$D$63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ОПиУ!$C$78</definedName>
    <definedName name="f_16_4">БухБаланс!$D$59</definedName>
    <definedName name="f_16_4_3" localSheetId="1">ОПиУ!#REF!</definedName>
    <definedName name="f_16_4_3">БухБаланс!$C$64</definedName>
    <definedName name="f_16_4_4" localSheetId="1">ОПиУ!$C$83</definedName>
    <definedName name="f_16_4_4">БухБаланс!$D$64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ОПиУ!#REF!</definedName>
    <definedName name="f_16_5_3">#REF!</definedName>
    <definedName name="f_16_5_4" localSheetId="1">ОПиУ!$C$84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ОПиУ!#REF!</definedName>
    <definedName name="f_17_3">БухБаланс!$C$65</definedName>
    <definedName name="f_17_4" localSheetId="1">ОПиУ!$C$85</definedName>
    <definedName name="f_17_4">БухБаланс!$D$65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ОПиУ!#REF!</definedName>
    <definedName name="f_18_3">БухБаланс!$C$66</definedName>
    <definedName name="f_18_4" localSheetId="1">ОПиУ!$C$86</definedName>
    <definedName name="f_18_4">БухБаланс!$D$66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ОПиУ!#REF!</definedName>
    <definedName name="f_19_3">БухБаланс!$C$67</definedName>
    <definedName name="f_19_4" localSheetId="1">ОПиУ!$C$87</definedName>
    <definedName name="f_19_4">БухБаланс!$D$67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ОПиУ!#REF!</definedName>
    <definedName name="f_2_1_1_3">#REF!</definedName>
    <definedName name="f_2_1_1_4" localSheetId="1">ОПиУ!$C$38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ОПиУ!#REF!</definedName>
    <definedName name="f_2_1_2_3">#REF!</definedName>
    <definedName name="f_2_1_2_4" localSheetId="1">ОПиУ!$C$39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ОПиУ!#REF!</definedName>
    <definedName name="f_2_1_3">#REF!</definedName>
    <definedName name="f_2_1_4" localSheetId="1">ОПиУ!$C$36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ОПиУ!#REF!</definedName>
    <definedName name="f_2_2_3">#REF!</definedName>
    <definedName name="f_2_2_4" localSheetId="1">ОПиУ!$C$40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ОПиУ!#REF!</definedName>
    <definedName name="f_2_3">БухБаланс!$C$22</definedName>
    <definedName name="f_2_3_3" localSheetId="1">ОПиУ!#REF!</definedName>
    <definedName name="f_2_3_3">#REF!</definedName>
    <definedName name="f_2_3_4" localSheetId="1">ОПиУ!$C$41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ОПиУ!$C$34</definedName>
    <definedName name="f_2_4">БухБаланс!$D$22</definedName>
    <definedName name="f_2_4_3" localSheetId="1">ОПиУ!#REF!</definedName>
    <definedName name="f_2_4_3">#REF!</definedName>
    <definedName name="f_2_4_4" localSheetId="1">ОПиУ!$C$42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ОПиУ!#REF!</definedName>
    <definedName name="f_2_5_3">#REF!</definedName>
    <definedName name="f_2_5_4" localSheetId="1">ОПиУ!$C$43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ОПиУ!#REF!</definedName>
    <definedName name="f_2_6_3">#REF!</definedName>
    <definedName name="f_2_6_4" localSheetId="1">ОПиУ!$C$44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ОПиУ!#REF!</definedName>
    <definedName name="f_2_7_3">#REF!</definedName>
    <definedName name="f_2_7_4" localSheetId="1">ОПиУ!$C$45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ОПиУ!#REF!</definedName>
    <definedName name="f_2_8_3">#REF!</definedName>
    <definedName name="f_2_8_4" localSheetId="1">ОПиУ!$C$46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ОПиУ!#REF!</definedName>
    <definedName name="f_2_9_3">#REF!</definedName>
    <definedName name="f_2_9_4" localSheetId="1">ОПиУ!$C$47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БухБаланс!$C$68</definedName>
    <definedName name="f_20_4" localSheetId="1">ОПиУ!$C$88</definedName>
    <definedName name="f_20_4">БухБаланс!$D$68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ОПиУ!#REF!</definedName>
    <definedName name="f_21_3">БухБаланс!$C$69</definedName>
    <definedName name="f_21_4" localSheetId="1">ОПиУ!$C$89</definedName>
    <definedName name="f_21_4">БухБаланс!$D$69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ОПиУ!#REF!</definedName>
    <definedName name="f_22_3">БухБаланс!$C$71</definedName>
    <definedName name="f_22_4" localSheetId="1">ОПиУ!$C$90</definedName>
    <definedName name="f_22_4">БухБаланс!$D$71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ОПиУ!#REF!</definedName>
    <definedName name="f_23_3">БухБаланс!$C$72</definedName>
    <definedName name="f_23_4" localSheetId="1">ОПиУ!$C$91</definedName>
    <definedName name="f_23_4">БухБаланс!$D$72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ОПиУ!#REF!</definedName>
    <definedName name="f_24_1_3">#REF!</definedName>
    <definedName name="f_24_1_4" localSheetId="1">ОПиУ!$C$94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ОПиУ!#REF!</definedName>
    <definedName name="f_24_2_3">#REF!</definedName>
    <definedName name="f_24_2_4" localSheetId="1">ОПиУ!$C$95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ОПиУ!#REF!</definedName>
    <definedName name="f_24_3">БухБаланс!$C$73</definedName>
    <definedName name="f_24_3_3" localSheetId="1">ОПиУ!#REF!</definedName>
    <definedName name="f_24_3_3">#REF!</definedName>
    <definedName name="f_24_3_4" localSheetId="1">ОПиУ!$C$96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ОПиУ!$C$92</definedName>
    <definedName name="f_24_4">БухБаланс!$D$73</definedName>
    <definedName name="f_24_4_3" localSheetId="1">ОПиУ!#REF!</definedName>
    <definedName name="f_24_4_3">#REF!</definedName>
    <definedName name="f_24_4_4" localSheetId="1">ОПиУ!$C$97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ОПиУ!#REF!</definedName>
    <definedName name="f_25_3">БухБаланс!$C$74</definedName>
    <definedName name="f_25_4" localSheetId="1">ОПиУ!$C$98</definedName>
    <definedName name="f_25_4">БухБаланс!$D$74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ОПиУ!#REF!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ОПиУ!#REF!</definedName>
    <definedName name="f_26_3">БухБаланс!$C$75</definedName>
    <definedName name="f_26_3_3" localSheetId="1">ОПиУ!#REF!</definedName>
    <definedName name="f_26_3_3">#REF!</definedName>
    <definedName name="f_26_3_4" localSheetId="1">ОПиУ!$C$102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ОПиУ!$C$99</definedName>
    <definedName name="f_26_4">БухБаланс!$D$75</definedName>
    <definedName name="f_26_4_3" localSheetId="1">ОПиУ!#REF!</definedName>
    <definedName name="f_26_4_3">#REF!</definedName>
    <definedName name="f_26_4_4" localSheetId="1">ОПиУ!$C$103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ОПиУ!#REF!</definedName>
    <definedName name="f_26_5_3">#REF!</definedName>
    <definedName name="f_26_5_4" localSheetId="1">ОПиУ!$C$104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ОПиУ!#REF!</definedName>
    <definedName name="f_26_6_3">#REF!</definedName>
    <definedName name="f_26_6_4" localSheetId="1">ОПиУ!$C$105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ОПиУ!#REF!</definedName>
    <definedName name="f_26_7_3">#REF!</definedName>
    <definedName name="f_26_7_4" localSheetId="1">ОПиУ!$C$106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ОПиУ!#REF!</definedName>
    <definedName name="f_27_3">БухБаланс!$C$76</definedName>
    <definedName name="f_27_4" localSheetId="1">ОПиУ!$C$107</definedName>
    <definedName name="f_27_4">БухБаланс!$D$76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ОПиУ!#REF!</definedName>
    <definedName name="f_28_3">БухБаланс!$C$77</definedName>
    <definedName name="f_28_4" localSheetId="1">ОПиУ!$C$108</definedName>
    <definedName name="f_28_4">БухБаланс!$D$77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БухБаланс!$C$80</definedName>
    <definedName name="f_29_1_4">БухБаланс!$D$80</definedName>
    <definedName name="f_29_10_3">БухБаланс!$C$89</definedName>
    <definedName name="f_29_10_4">БухБаланс!$D$89</definedName>
    <definedName name="f_29_11_3">БухБаланс!#REF!</definedName>
    <definedName name="f_29_11_4">БухБаланс!#REF!</definedName>
    <definedName name="f_29_12_3">БухБаланс!$C$90</definedName>
    <definedName name="f_29_12_4">БухБаланс!$D$90</definedName>
    <definedName name="f_29_2_3">БухБаланс!$C$81</definedName>
    <definedName name="f_29_2_4">БухБаланс!$D$81</definedName>
    <definedName name="f_29_3" localSheetId="1">ОПиУ!#REF!</definedName>
    <definedName name="f_29_3">БухБаланс!$C$78</definedName>
    <definedName name="f_29_3_3">БухБаланс!$C$82</definedName>
    <definedName name="f_29_3_4">БухБаланс!$D$82</definedName>
    <definedName name="f_29_4" localSheetId="1">ОПиУ!$C$109</definedName>
    <definedName name="f_29_4">БухБаланс!$D$78</definedName>
    <definedName name="f_29_4_3">БухБаланс!$C$83</definedName>
    <definedName name="f_29_4_4">БухБаланс!$D$83</definedName>
    <definedName name="f_29_5" localSheetId="1">ОПиУ!#REF!</definedName>
    <definedName name="f_29_5">#REF!</definedName>
    <definedName name="f_29_5_3">БухБаланс!$C$84</definedName>
    <definedName name="f_29_5_4">БухБаланс!$D$84</definedName>
    <definedName name="f_29_6" localSheetId="1">ОПиУ!#REF!</definedName>
    <definedName name="f_29_6">#REF!</definedName>
    <definedName name="f_29_6_3">БухБаланс!$C$85</definedName>
    <definedName name="f_29_6_4">БухБаланс!$D$85</definedName>
    <definedName name="f_29_7_3">БухБаланс!$C$86</definedName>
    <definedName name="f_29_7_4">БухБаланс!$D$86</definedName>
    <definedName name="f_29_8_3">БухБаланс!$C$87</definedName>
    <definedName name="f_29_8_4">БухБаланс!$D$87</definedName>
    <definedName name="f_29_9_3">БухБаланс!$C$88</definedName>
    <definedName name="f_29_9_4">БухБаланс!$D$88</definedName>
    <definedName name="f_3_1_3">БухБаланс!$C$25</definedName>
    <definedName name="f_3_1_4">БухБаланс!$D$25</definedName>
    <definedName name="f_3_3" localSheetId="1">ОПиУ!#REF!</definedName>
    <definedName name="f_3_3">БухБаланс!$C$23</definedName>
    <definedName name="f_3_4" localSheetId="1">ОПиУ!$C$48</definedName>
    <definedName name="f_3_4">БухБаланс!$D$23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БухБаланс!$C$93</definedName>
    <definedName name="f_30_1_4">БухБаланс!$D$93</definedName>
    <definedName name="f_30_2_3">БухБаланс!$C$94</definedName>
    <definedName name="f_30_2_4">БухБаланс!$D$94</definedName>
    <definedName name="f_30_3" localSheetId="1">ОПиУ!#REF!</definedName>
    <definedName name="f_30_3">БухБаланс!$C$91</definedName>
    <definedName name="f_30_3_3">БухБаланс!$C$95</definedName>
    <definedName name="f_30_3_4">БухБаланс!$D$95</definedName>
    <definedName name="f_30_4" localSheetId="1">ОПиУ!$C$110</definedName>
    <definedName name="f_30_4">БухБаланс!$D$91</definedName>
    <definedName name="f_30_4_3">БухБаланс!$C$96</definedName>
    <definedName name="f_30_4_4">БухБаланс!$D$96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ОПиУ!#REF!</definedName>
    <definedName name="f_31_3">БухБаланс!$C$97</definedName>
    <definedName name="f_31_4" localSheetId="1">ОПиУ!$C$111</definedName>
    <definedName name="f_31_4">БухБаланс!$D$97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ОПиУ!#REF!</definedName>
    <definedName name="f_32_3">БухБаланс!$C$98</definedName>
    <definedName name="f_32_4" localSheetId="1">ОПиУ!$C$112</definedName>
    <definedName name="f_32_4">БухБаланс!$D$98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ОПиУ!#REF!</definedName>
    <definedName name="f_33_3">БухБаланс!$C$99</definedName>
    <definedName name="f_33_4" localSheetId="1">ОПиУ!$C$113</definedName>
    <definedName name="f_33_4">БухБаланс!$D$99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БухБаланс!$C$100</definedName>
    <definedName name="f_34_4">БухБаланс!$D$100</definedName>
    <definedName name="f_35_3">БухБаланс!$C$101</definedName>
    <definedName name="f_35_4">БухБаланс!$D$101</definedName>
    <definedName name="f_36_3">БухБаланс!$C$103</definedName>
    <definedName name="f_36_4">БухБаланс!$D$103</definedName>
    <definedName name="f_37_1_3">БухБаланс!$C$107</definedName>
    <definedName name="f_37_1_4">БухБаланс!$D$107</definedName>
    <definedName name="f_37_2_3">БухБаланс!$C$108</definedName>
    <definedName name="f_37_2_4">БухБаланс!$D$108</definedName>
    <definedName name="f_37_3">БухБаланс!$C$105</definedName>
    <definedName name="f_37_4">БухБаланс!$D$105</definedName>
    <definedName name="f_38_3">БухБаланс!$C$109</definedName>
    <definedName name="f_38_4">БухБаланс!$D$109</definedName>
    <definedName name="f_39_3">БухБаланс!$C$110</definedName>
    <definedName name="f_39_4">БухБаланс!$D$110</definedName>
    <definedName name="f_4_1_3">БухБаланс!$C$28</definedName>
    <definedName name="f_4_1_4">БухБаланс!$D$28</definedName>
    <definedName name="f_4_3" localSheetId="1">ОПиУ!#REF!</definedName>
    <definedName name="f_4_3">БухБаланс!$C$26</definedName>
    <definedName name="f_4_4" localSheetId="1">ОПиУ!$C$49</definedName>
    <definedName name="f_4_4">БухБаланс!$D$26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БухБаланс!$C$112</definedName>
    <definedName name="f_40_1_4">БухБаланс!$D$112</definedName>
    <definedName name="f_40_2_3">БухБаланс!$C$114</definedName>
    <definedName name="f_40_2_4">БухБаланс!$D$114</definedName>
    <definedName name="f_40_3">БухБаланс!$C$111</definedName>
    <definedName name="f_40_4">БухБаланс!$D$111</definedName>
    <definedName name="f_41_3">БухБаланс!$C$115</definedName>
    <definedName name="f_41_4">БухБаланс!$D$115</definedName>
    <definedName name="f_42_1_3">БухБаланс!$C$118</definedName>
    <definedName name="f_42_1_4">БухБаланс!$D$118</definedName>
    <definedName name="f_42_2_3">БухБаланс!$C$119</definedName>
    <definedName name="f_42_2_4">БухБаланс!$D$119</definedName>
    <definedName name="f_42_3">БухБаланс!$C$116</definedName>
    <definedName name="f_42_4">БухБаланс!$D$116</definedName>
    <definedName name="f_43_3">БухБаланс!$C$120</definedName>
    <definedName name="f_43_4">БухБаланс!$D$120</definedName>
    <definedName name="f_44_3">БухБаланс!$C$121</definedName>
    <definedName name="f_44_4">БухБаланс!$D$121</definedName>
    <definedName name="f_5_1_3">БухБаланс!$C$31</definedName>
    <definedName name="f_5_1_4">БухБаланс!$D$31</definedName>
    <definedName name="f_5_3" localSheetId="1">ОПиУ!#REF!</definedName>
    <definedName name="f_5_3">БухБаланс!$C$29</definedName>
    <definedName name="f_5_4" localSheetId="1">ОПиУ!$C$50</definedName>
    <definedName name="f_5_4">БухБаланс!$D$29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БухБаланс!$C$34</definedName>
    <definedName name="f_6_1_4">БухБаланс!$D$34</definedName>
    <definedName name="f_6_3" localSheetId="1">ОПиУ!#REF!</definedName>
    <definedName name="f_6_3">БухБаланс!$C$32</definedName>
    <definedName name="f_6_4" localSheetId="1">ОПиУ!$C$51</definedName>
    <definedName name="f_6_4">БухБаланс!$D$32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БухБаланс!$C$37</definedName>
    <definedName name="f_7_1_4">БухБаланс!$D$37</definedName>
    <definedName name="f_7_3" localSheetId="1">ОПиУ!#REF!</definedName>
    <definedName name="f_7_3">БухБаланс!$C$35</definedName>
    <definedName name="f_7_4" localSheetId="1">ОПиУ!$C$52</definedName>
    <definedName name="f_7_4">БухБаланс!$D$35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ОПиУ!#REF!</definedName>
    <definedName name="f_8_3">БухБаланс!$C$38</definedName>
    <definedName name="f_8_4" localSheetId="1">ОПиУ!$C$53</definedName>
    <definedName name="f_8_4">БухБаланс!$D$38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ОПиУ!#REF!</definedName>
    <definedName name="f_9_3">БухБаланс!$C$39</definedName>
    <definedName name="f_9_4" localSheetId="1">ОПиУ!$C$54</definedName>
    <definedName name="f_9_4">БухБаланс!$D$39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52511"/>
</workbook>
</file>

<file path=xl/calcChain.xml><?xml version="1.0" encoding="utf-8"?>
<calcChain xmlns="http://schemas.openxmlformats.org/spreadsheetml/2006/main">
  <c r="C113" i="6" l="1"/>
  <c r="C111" i="6"/>
  <c r="C109" i="6"/>
  <c r="C64" i="6"/>
  <c r="C108" i="6" s="1"/>
  <c r="C118" i="4"/>
  <c r="C119" i="4"/>
  <c r="C116" i="4"/>
  <c r="C120" i="4" s="1"/>
  <c r="C121" i="4" s="1"/>
  <c r="C32" i="4"/>
  <c r="C69" i="4" s="1"/>
  <c r="D121" i="4" l="1"/>
</calcChain>
</file>

<file path=xl/sharedStrings.xml><?xml version="1.0" encoding="utf-8"?>
<sst xmlns="http://schemas.openxmlformats.org/spreadsheetml/2006/main" count="378" uniqueCount="317">
  <si>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</si>
  <si>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</si>
  <si>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</si>
  <si>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</si>
  <si>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</si>
  <si>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</si>
  <si>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</si>
  <si>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</si>
  <si>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</si>
  <si>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</si>
  <si>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</si>
  <si>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</si>
  <si>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</si>
  <si>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</si>
  <si>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</si>
  <si>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</si>
  <si>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</si>
  <si>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</si>
  <si>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</si>
  <si>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</si>
  <si>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</si>
  <si>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</si>
  <si>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</si>
  <si>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</si>
  <si>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</si>
  <si>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</si>
  <si>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</si>
  <si>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</si>
  <si>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</si>
  <si>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</si>
  <si>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</si>
  <si>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</si>
  <si>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</si>
  <si>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</si>
  <si>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</si>
  <si>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</si>
  <si>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</si>
  <si>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</si>
  <si>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</si>
  <si>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</si>
  <si>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</si>
  <si>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</si>
  <si>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</si>
  <si>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</si>
  <si>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</si>
  <si>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</si>
  <si>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</si>
  <si>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</si>
  <si>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</si>
  <si>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</si>
  <si>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</si>
  <si>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</si>
  <si>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</si>
  <si>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</si>
  <si>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</si>
  <si>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</si>
  <si>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</si>
  <si>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</si>
  <si>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</si>
  <si>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</si>
  <si>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</si>
  <si>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</si>
  <si>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</si>
  <si>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</si>
  <si>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</si>
  <si>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</si>
  <si>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</si>
  <si>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</si>
  <si>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</si>
  <si>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</si>
  <si>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</si>
  <si>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</si>
  <si>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</si>
  <si>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</si>
  <si>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</si>
  <si>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</si>
  <si>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</si>
  <si>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</si>
  <si>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</si>
  <si>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</si>
  <si>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</si>
  <si>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</si>
  <si>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</si>
  <si>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</si>
  <si>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</si>
  <si>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</si>
  <si>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</si>
  <si>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</si>
  <si>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</si>
  <si>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</si>
  <si>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</si>
  <si>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</si>
  <si>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</si>
  <si>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</si>
  <si>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</si>
  <si>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</si>
  <si>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</si>
  <si>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</si>
  <si>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</si>
  <si>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</si>
  <si>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</si>
  <si>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</si>
  <si>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</si>
  <si>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</si>
  <si>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</si>
  <si>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</si>
  <si>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</si>
  <si>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</si>
  <si>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</si>
  <si>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</si>
  <si>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</si>
  <si>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</si>
  <si>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</si>
  <si>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</si>
  <si>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</si>
  <si>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</si>
  <si>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</si>
  <si>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Наименование статей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</si>
  <si>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</si>
  <si>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</si>
  <si>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</si>
  <si>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</si>
  <si>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</si>
  <si>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</si>
  <si>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</si>
  <si>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</si>
  <si>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</si>
  <si>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</si>
  <si>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</si>
  <si>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</si>
  <si>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</si>
  <si>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</si>
  <si>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</si>
  <si>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</si>
  <si>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</si>
  <si>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</si>
  <si>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</si>
  <si>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</si>
  <si>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</si>
  <si>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</si>
  <si>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</si>
  <si>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</si>
  <si>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</si>
  <si>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</si>
  <si>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</si>
  <si>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</si>
  <si>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</si>
  <si>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</si>
  <si>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</si>
  <si>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</si>
  <si>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</si>
  <si>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</si>
  <si>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</si>
  <si>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</si>
  <si>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</si>
  <si>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</si>
  <si>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</si>
  <si>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</si>
  <si>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</si>
  <si>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</si>
  <si>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</si>
  <si>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</si>
  <si>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</si>
  <si>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</si>
  <si>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</si>
  <si>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</si>
  <si>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</si>
  <si>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</si>
  <si>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</si>
  <si>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</si>
  <si>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</si>
  <si>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</si>
  <si>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</si>
  <si>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</si>
  <si>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</si>
  <si>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</si>
  <si>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</si>
  <si>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</si>
  <si>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</si>
  <si>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</si>
  <si>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</si>
  <si>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</si>
  <si>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</si>
  <si>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</si>
  <si>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</si>
  <si>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</si>
  <si>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</si>
  <si>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</si>
  <si>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</si>
  <si>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</si>
  <si>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</si>
  <si>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</si>
  <si>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</si>
  <si>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</si>
  <si>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</si>
  <si>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</si>
  <si>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</si>
  <si>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</si>
  <si>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</si>
  <si>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</si>
  <si>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</si>
  <si>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</si>
  <si>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</si>
  <si>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</si>
  <si>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</si>
  <si>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</si>
  <si>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</si>
  <si>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</si>
  <si>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</si>
  <si>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</si>
  <si>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</si>
  <si>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</si>
  <si>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</si>
  <si>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</si>
  <si>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</si>
  <si>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</si>
  <si>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</si>
  <si>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</si>
  <si>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</si>
  <si>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</si>
  <si>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</si>
  <si>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</si>
  <si>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</si>
  <si>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</si>
  <si>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</si>
  <si>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</si>
  <si>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</si>
  <si>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</si>
  <si>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</si>
  <si>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</si>
  <si>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</si>
  <si>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</si>
  <si>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</si>
  <si>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</si>
  <si>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</si>
  <si>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</si>
  <si>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</si>
  <si>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</si>
  <si>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</si>
  <si>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</si>
  <si>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</si>
  <si>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</si>
  <si>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</si>
  <si>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</si>
  <si>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</si>
  <si>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</si>
  <si>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</si>
  <si>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</si>
  <si>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</si>
  <si>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</si>
  <si>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</si>
  <si>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</si>
  <si>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</si>
  <si>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</si>
  <si>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</si>
  <si>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</si>
  <si>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</si>
  <si>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</si>
  <si>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</si>
  <si>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</si>
  <si>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</si>
  <si>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</si>
  <si>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</si>
  <si>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</si>
  <si>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</si>
  <si>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</si>
  <si>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</si>
  <si>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</si>
  <si>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</si>
  <si>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</si>
  <si>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</si>
  <si>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</si>
  <si>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</si>
  <si>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</si>
  <si>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</si>
  <si>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</si>
  <si>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</si>
  <si>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</si>
  <si>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</si>
  <si>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</si>
  <si>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</si>
  <si>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</si>
  <si>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</si>
  <si>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</si>
  <si>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</si>
  <si>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</si>
  <si>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</si>
  <si>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</si>
  <si>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</si>
  <si>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</si>
  <si>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</si>
  <si>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</si>
  <si>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</si>
  <si>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</si>
  <si>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</si>
  <si>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</si>
  <si>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</si>
  <si>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</si>
  <si>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</si>
  <si>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</si>
  <si>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</si>
  <si>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</si>
  <si>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</si>
  <si>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</si>
  <si>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</si>
  <si>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</si>
  <si>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</si>
  <si>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</si>
  <si>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</si>
  <si>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</si>
  <si>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</si>
  <si>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</si>
  <si>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июля  2023 года</t>
  </si>
  <si>
    <t>За отчетный период</t>
  </si>
  <si>
    <t>Жакишев Д.Х</t>
  </si>
  <si>
    <t>276-91-22, вн. 112</t>
  </si>
  <si>
    <t>по состоянию на "01"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</si>
</sst>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_-* #,##0\ _₸_-;\-* #,##0\ _₸_-;_-* &quot;-&quot;??\ _₸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1" applyNumberFormat="1" applyFont="1" applyFill="1" applyBorder="1"/>
    <xf numFmtId="165" fontId="1" fillId="0" borderId="1" xfId="1" applyNumberFormat="1" applyFont="1" applyBorder="1"/>
    <xf numFmtId="165" fontId="1" fillId="0" borderId="1" xfId="1" applyNumberFormat="1" applyFont="1" applyFill="1" applyBorder="1"/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1" xfId="0" applyFont="1" applyFill="1" applyBorder="1" applyAlignment="1">
      <alignment wrapText="1"/>
    </xf>
    <xf numFmtId="165" fontId="3" fillId="2" borderId="1" xfId="1" applyNumberFormat="1" applyFont="1" applyFill="1" applyBorder="1"/>
    <xf numFmtId="164" fontId="3" fillId="0" borderId="1" xfId="1" applyNumberFormat="1" applyFont="1" applyFill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Fill="1"/>
    <xf numFmtId="0" fontId="4" fillId="0" borderId="0" xfId="0" applyFont="1" applyFill="1"/>
    <xf numFmtId="0" fontId="4" fillId="0" borderId="1" xfId="0" applyFont="1" applyBorder="1" applyAlignment="1">
      <alignment wrapText="1"/>
    </xf>
    <xf numFmtId="165" fontId="4" fillId="0" borderId="1" xfId="1" applyNumberFormat="1" applyFont="1" applyFill="1" applyBorder="1"/>
    <xf numFmtId="164" fontId="4" fillId="0" borderId="0" xfId="0" applyNumberFormat="1" applyFont="1" applyFill="1"/>
    <xf numFmtId="165" fontId="4" fillId="0" borderId="1" xfId="1" applyNumberFormat="1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165" fontId="6" fillId="0" borderId="1" xfId="1" applyNumberFormat="1" applyFont="1" applyFill="1" applyBorder="1"/>
    <xf numFmtId="164" fontId="5" fillId="0" borderId="0" xfId="0" applyNumberFormat="1" applyFont="1" applyFill="1"/>
    <xf numFmtId="165" fontId="5" fillId="0" borderId="1" xfId="1" applyNumberFormat="1" applyFont="1" applyFill="1" applyBorder="1"/>
    <xf numFmtId="165" fontId="5" fillId="0" borderId="1" xfId="1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112" zoomScaleNormal="100" workbookViewId="0">
      <selection activeCell="C121" sqref="C121"/>
    </sheetView>
  </sheetViews>
  <sheetFormatPr defaultRowHeight="15" x14ac:dyDescent="0.25"/>
  <cols>
    <col min="1" max="1" width="64.7109375" style="14" customWidth="1"/>
    <col min="2" max="2" width="7.5703125" style="4" customWidth="1"/>
    <col min="3" max="3" width="15.85546875" style="15" customWidth="1"/>
    <col min="4" max="4" width="15.28515625" style="14" customWidth="1"/>
    <col min="5" max="16384" width="9.140625" style="14"/>
  </cols>
  <sheetData>
    <row r="1" spans="1:4" x14ac:dyDescent="0.25">
      <c r="D1" s="11" t="s">
        <v>81</v>
      </c>
    </row>
    <row r="2" spans="1:4" x14ac:dyDescent="0.25">
      <c r="D2" s="11" t="s">
        <v>93</v>
      </c>
    </row>
    <row r="3" spans="1:4" x14ac:dyDescent="0.25">
      <c r="D3" s="11" t="s">
        <v>94</v>
      </c>
    </row>
    <row r="4" spans="1:4" x14ac:dyDescent="0.25">
      <c r="D4" s="11" t="s">
        <v>95</v>
      </c>
    </row>
    <row r="5" spans="1:4" x14ac:dyDescent="0.25">
      <c r="D5" s="11" t="s">
        <v>96</v>
      </c>
    </row>
    <row r="6" spans="1:4" x14ac:dyDescent="0.25">
      <c r="D6" s="11" t="s">
        <v>97</v>
      </c>
    </row>
    <row r="7" spans="1:4" x14ac:dyDescent="0.25">
      <c r="D7" s="11" t="s">
        <v>98</v>
      </c>
    </row>
    <row r="8" spans="1:4" x14ac:dyDescent="0.25">
      <c r="D8" s="11" t="s">
        <v>99</v>
      </c>
    </row>
    <row r="9" spans="1:4" x14ac:dyDescent="0.25">
      <c r="D9" s="11"/>
    </row>
    <row r="10" spans="1:4" x14ac:dyDescent="0.25">
      <c r="A10" s="23" t="s">
        <v>82</v>
      </c>
      <c r="B10" s="23"/>
      <c r="C10" s="23"/>
      <c r="D10" s="23"/>
    </row>
    <row r="11" spans="1:4" x14ac:dyDescent="0.25">
      <c r="A11" s="24" t="s">
        <v>83</v>
      </c>
      <c r="B11" s="24"/>
      <c r="C11" s="24"/>
      <c r="D11" s="24"/>
    </row>
    <row r="12" spans="1:4" x14ac:dyDescent="0.25">
      <c r="A12" s="23" t="s">
        <v>312</v>
      </c>
      <c r="B12" s="23"/>
      <c r="C12" s="23"/>
      <c r="D12" s="23"/>
    </row>
    <row r="14" spans="1:4" s="4" customFormat="1" ht="45" x14ac:dyDescent="0.25">
      <c r="A14" s="5" t="s">
        <v>0</v>
      </c>
      <c r="B14" s="5" t="s">
        <v>1</v>
      </c>
      <c r="C14" s="1" t="s">
        <v>2</v>
      </c>
      <c r="D14" s="5" t="s">
        <v>243</v>
      </c>
    </row>
    <row r="15" spans="1:4" s="4" customFormat="1" x14ac:dyDescent="0.25">
      <c r="A15" s="12">
        <v>1</v>
      </c>
      <c r="B15" s="12">
        <v>2</v>
      </c>
      <c r="C15" s="3">
        <v>3</v>
      </c>
      <c r="D15" s="12">
        <v>4</v>
      </c>
    </row>
    <row r="16" spans="1:4" s="4" customFormat="1" x14ac:dyDescent="0.25">
      <c r="A16" s="22" t="s">
        <v>3</v>
      </c>
      <c r="B16" s="22"/>
      <c r="C16" s="22"/>
      <c r="D16" s="22"/>
    </row>
    <row r="17" spans="1:4" x14ac:dyDescent="0.25">
      <c r="A17" s="16" t="s">
        <v>4</v>
      </c>
      <c r="B17" s="12">
        <v>1</v>
      </c>
      <c r="C17" s="17">
        <v>11578976.099732101</v>
      </c>
      <c r="D17" s="18">
        <v>914335</v>
      </c>
    </row>
    <row r="18" spans="1:4" x14ac:dyDescent="0.25">
      <c r="A18" s="6" t="s">
        <v>5</v>
      </c>
      <c r="B18" s="12"/>
      <c r="C18" s="19"/>
      <c r="D18" s="18"/>
    </row>
    <row r="19" spans="1:4" x14ac:dyDescent="0.25">
      <c r="A19" s="6" t="s">
        <v>6</v>
      </c>
      <c r="B19" s="13" t="s">
        <v>100</v>
      </c>
      <c r="C19" s="19"/>
      <c r="D19" s="18"/>
    </row>
    <row r="20" spans="1:4" ht="24.75" x14ac:dyDescent="0.25">
      <c r="A20" s="6" t="s">
        <v>304</v>
      </c>
      <c r="B20" s="13" t="s">
        <v>101</v>
      </c>
      <c r="C20" s="19">
        <v>10335935.316709101</v>
      </c>
      <c r="D20" s="18">
        <v>704746</v>
      </c>
    </row>
    <row r="21" spans="1:4" x14ac:dyDescent="0.25">
      <c r="A21" s="6" t="s">
        <v>303</v>
      </c>
      <c r="B21" s="13" t="s">
        <v>268</v>
      </c>
      <c r="C21" s="19">
        <v>1243040.7830229998</v>
      </c>
      <c r="D21" s="18">
        <v>209589</v>
      </c>
    </row>
    <row r="22" spans="1:4" x14ac:dyDescent="0.25">
      <c r="A22" s="16" t="s">
        <v>7</v>
      </c>
      <c r="B22" s="12">
        <v>2</v>
      </c>
      <c r="C22" s="19"/>
      <c r="D22" s="18"/>
    </row>
    <row r="23" spans="1:4" x14ac:dyDescent="0.25">
      <c r="A23" s="16" t="s">
        <v>306</v>
      </c>
      <c r="B23" s="12">
        <v>3</v>
      </c>
      <c r="C23" s="19"/>
      <c r="D23" s="18"/>
    </row>
    <row r="24" spans="1:4" x14ac:dyDescent="0.25">
      <c r="A24" s="6" t="s">
        <v>5</v>
      </c>
      <c r="B24" s="12"/>
      <c r="C24" s="19"/>
      <c r="D24" s="18"/>
    </row>
    <row r="25" spans="1:4" x14ac:dyDescent="0.25">
      <c r="A25" s="6" t="s">
        <v>8</v>
      </c>
      <c r="B25" s="13" t="s">
        <v>102</v>
      </c>
      <c r="C25" s="19"/>
      <c r="D25" s="18"/>
    </row>
    <row r="26" spans="1:4" x14ac:dyDescent="0.25">
      <c r="A26" s="16" t="s">
        <v>9</v>
      </c>
      <c r="B26" s="12">
        <v>4</v>
      </c>
      <c r="C26" s="19"/>
      <c r="D26" s="18"/>
    </row>
    <row r="27" spans="1:4" x14ac:dyDescent="0.25">
      <c r="A27" s="6" t="s">
        <v>5</v>
      </c>
      <c r="B27" s="12"/>
      <c r="C27" s="19"/>
      <c r="D27" s="18"/>
    </row>
    <row r="28" spans="1:4" x14ac:dyDescent="0.25">
      <c r="A28" s="6" t="s">
        <v>8</v>
      </c>
      <c r="B28" s="13" t="s">
        <v>103</v>
      </c>
      <c r="C28" s="19">
        <v>0</v>
      </c>
      <c r="D28" s="18">
        <v>0</v>
      </c>
    </row>
    <row r="29" spans="1:4" ht="30" x14ac:dyDescent="0.25">
      <c r="A29" s="16" t="s">
        <v>10</v>
      </c>
      <c r="B29" s="12">
        <v>5</v>
      </c>
      <c r="C29" s="19"/>
      <c r="D29" s="18"/>
    </row>
    <row r="30" spans="1:4" x14ac:dyDescent="0.25">
      <c r="A30" s="6" t="s">
        <v>5</v>
      </c>
      <c r="B30" s="12"/>
      <c r="C30" s="19"/>
      <c r="D30" s="18"/>
    </row>
    <row r="31" spans="1:4" x14ac:dyDescent="0.25">
      <c r="A31" s="6" t="s">
        <v>8</v>
      </c>
      <c r="B31" s="13" t="s">
        <v>104</v>
      </c>
      <c r="C31" s="19"/>
      <c r="D31" s="18"/>
    </row>
    <row r="32" spans="1:4" ht="30" x14ac:dyDescent="0.25">
      <c r="A32" s="16" t="s">
        <v>115</v>
      </c>
      <c r="B32" s="12">
        <v>6</v>
      </c>
      <c r="C32" s="19">
        <f>91595917+4132799</f>
        <v>95728716</v>
      </c>
      <c r="D32" s="18">
        <v>4518994</v>
      </c>
    </row>
    <row r="33" spans="1:4" x14ac:dyDescent="0.25">
      <c r="A33" s="6" t="s">
        <v>5</v>
      </c>
      <c r="B33" s="2"/>
      <c r="C33" s="19"/>
      <c r="D33" s="18"/>
    </row>
    <row r="34" spans="1:4" x14ac:dyDescent="0.25">
      <c r="A34" s="6" t="s">
        <v>11</v>
      </c>
      <c r="B34" s="13" t="s">
        <v>105</v>
      </c>
      <c r="C34" s="19">
        <v>232919</v>
      </c>
      <c r="D34" s="18">
        <v>50129</v>
      </c>
    </row>
    <row r="35" spans="1:4" x14ac:dyDescent="0.25">
      <c r="A35" s="16" t="s">
        <v>305</v>
      </c>
      <c r="B35" s="12">
        <v>7</v>
      </c>
      <c r="C35" s="19">
        <v>464</v>
      </c>
      <c r="D35" s="18"/>
    </row>
    <row r="36" spans="1:4" x14ac:dyDescent="0.25">
      <c r="A36" s="6" t="s">
        <v>5</v>
      </c>
      <c r="B36" s="12"/>
      <c r="C36" s="19"/>
      <c r="D36" s="18"/>
    </row>
    <row r="37" spans="1:4" x14ac:dyDescent="0.25">
      <c r="A37" s="6" t="s">
        <v>11</v>
      </c>
      <c r="B37" s="13" t="s">
        <v>106</v>
      </c>
      <c r="C37" s="19"/>
      <c r="D37" s="18"/>
    </row>
    <row r="38" spans="1:4" x14ac:dyDescent="0.25">
      <c r="A38" s="16" t="s">
        <v>12</v>
      </c>
      <c r="B38" s="12">
        <v>8</v>
      </c>
      <c r="C38" s="19"/>
      <c r="D38" s="18"/>
    </row>
    <row r="39" spans="1:4" ht="30" x14ac:dyDescent="0.25">
      <c r="A39" s="16" t="s">
        <v>13</v>
      </c>
      <c r="B39" s="12">
        <v>9</v>
      </c>
      <c r="C39" s="19">
        <v>0</v>
      </c>
      <c r="D39" s="18"/>
    </row>
    <row r="40" spans="1:4" x14ac:dyDescent="0.25">
      <c r="A40" s="16" t="s">
        <v>14</v>
      </c>
      <c r="B40" s="12">
        <v>10</v>
      </c>
      <c r="C40" s="19">
        <v>0</v>
      </c>
      <c r="D40" s="18">
        <v>0</v>
      </c>
    </row>
    <row r="41" spans="1:4" ht="30" x14ac:dyDescent="0.25">
      <c r="A41" s="16" t="s">
        <v>15</v>
      </c>
      <c r="B41" s="12">
        <v>11</v>
      </c>
      <c r="C41" s="19"/>
      <c r="D41" s="18"/>
    </row>
    <row r="42" spans="1:4" x14ac:dyDescent="0.25">
      <c r="A42" s="16" t="s">
        <v>308</v>
      </c>
      <c r="B42" s="12">
        <v>12</v>
      </c>
      <c r="C42" s="17">
        <v>77789.796120600004</v>
      </c>
      <c r="D42" s="18">
        <v>15351</v>
      </c>
    </row>
    <row r="43" spans="1:4" x14ac:dyDescent="0.25">
      <c r="A43" s="16" t="s">
        <v>309</v>
      </c>
      <c r="B43" s="12">
        <v>13</v>
      </c>
      <c r="C43" s="19">
        <v>38.846280200000002</v>
      </c>
      <c r="D43" s="18"/>
    </row>
    <row r="44" spans="1:4" x14ac:dyDescent="0.25">
      <c r="A44" s="16" t="s">
        <v>307</v>
      </c>
      <c r="B44" s="12">
        <v>14</v>
      </c>
      <c r="C44" s="20"/>
      <c r="D44" s="18"/>
    </row>
    <row r="45" spans="1:4" x14ac:dyDescent="0.25">
      <c r="A45" s="16" t="s">
        <v>16</v>
      </c>
      <c r="B45" s="12">
        <v>15</v>
      </c>
      <c r="C45" s="20">
        <v>3320835.6813520999</v>
      </c>
      <c r="D45" s="18">
        <v>2446351</v>
      </c>
    </row>
    <row r="46" spans="1:4" x14ac:dyDescent="0.25">
      <c r="A46" s="16" t="s">
        <v>17</v>
      </c>
      <c r="B46" s="12">
        <v>16</v>
      </c>
      <c r="C46" s="20">
        <v>259939</v>
      </c>
      <c r="D46" s="18">
        <v>298187</v>
      </c>
    </row>
    <row r="47" spans="1:4" x14ac:dyDescent="0.25">
      <c r="A47" s="16" t="s">
        <v>5</v>
      </c>
      <c r="B47" s="12"/>
      <c r="C47" s="20"/>
      <c r="D47" s="18"/>
    </row>
    <row r="48" spans="1:4" x14ac:dyDescent="0.25">
      <c r="A48" s="6" t="s">
        <v>18</v>
      </c>
      <c r="B48" s="13" t="s">
        <v>107</v>
      </c>
      <c r="C48" s="20"/>
      <c r="D48" s="18"/>
    </row>
    <row r="49" spans="1:4" x14ac:dyDescent="0.25">
      <c r="A49" s="6" t="s">
        <v>19</v>
      </c>
      <c r="B49" s="13" t="s">
        <v>195</v>
      </c>
      <c r="C49" s="20"/>
      <c r="D49" s="18"/>
    </row>
    <row r="50" spans="1:4" x14ac:dyDescent="0.25">
      <c r="A50" s="6" t="s">
        <v>20</v>
      </c>
      <c r="B50" s="13" t="s">
        <v>196</v>
      </c>
      <c r="C50" s="20"/>
      <c r="D50" s="18"/>
    </row>
    <row r="51" spans="1:4" x14ac:dyDescent="0.25">
      <c r="A51" s="6" t="s">
        <v>21</v>
      </c>
      <c r="B51" s="13" t="s">
        <v>108</v>
      </c>
      <c r="C51" s="20"/>
      <c r="D51" s="18"/>
    </row>
    <row r="52" spans="1:4" x14ac:dyDescent="0.25">
      <c r="A52" s="6" t="s">
        <v>22</v>
      </c>
      <c r="B52" s="13" t="s">
        <v>109</v>
      </c>
      <c r="C52" s="20"/>
      <c r="D52" s="18"/>
    </row>
    <row r="53" spans="1:4" x14ac:dyDescent="0.25">
      <c r="A53" s="6" t="s">
        <v>23</v>
      </c>
      <c r="B53" s="13" t="s">
        <v>110</v>
      </c>
      <c r="C53" s="20">
        <v>259818</v>
      </c>
      <c r="D53" s="18">
        <v>297708</v>
      </c>
    </row>
    <row r="54" spans="1:4" x14ac:dyDescent="0.25">
      <c r="A54" s="6" t="s">
        <v>24</v>
      </c>
      <c r="B54" s="13" t="s">
        <v>197</v>
      </c>
      <c r="C54" s="20">
        <v>121</v>
      </c>
      <c r="D54" s="18">
        <v>479</v>
      </c>
    </row>
    <row r="55" spans="1:4" x14ac:dyDescent="0.25">
      <c r="A55" s="6" t="s">
        <v>25</v>
      </c>
      <c r="B55" s="13" t="s">
        <v>198</v>
      </c>
      <c r="C55" s="19"/>
      <c r="D55" s="18"/>
    </row>
    <row r="56" spans="1:4" x14ac:dyDescent="0.25">
      <c r="A56" s="6" t="s">
        <v>26</v>
      </c>
      <c r="B56" s="13" t="s">
        <v>199</v>
      </c>
      <c r="C56" s="19"/>
      <c r="D56" s="18"/>
    </row>
    <row r="57" spans="1:4" x14ac:dyDescent="0.25">
      <c r="A57" s="6" t="s">
        <v>27</v>
      </c>
      <c r="B57" s="13" t="s">
        <v>200</v>
      </c>
      <c r="C57" s="19"/>
      <c r="D57" s="18"/>
    </row>
    <row r="58" spans="1:4" x14ac:dyDescent="0.25">
      <c r="A58" s="6" t="s">
        <v>28</v>
      </c>
      <c r="B58" s="13" t="s">
        <v>201</v>
      </c>
      <c r="C58" s="19"/>
      <c r="D58" s="18"/>
    </row>
    <row r="59" spans="1:4" x14ac:dyDescent="0.25">
      <c r="A59" s="16" t="s">
        <v>29</v>
      </c>
      <c r="B59" s="13" t="s">
        <v>202</v>
      </c>
      <c r="C59" s="19"/>
      <c r="D59" s="18"/>
    </row>
    <row r="60" spans="1:4" x14ac:dyDescent="0.25">
      <c r="A60" s="6" t="s">
        <v>5</v>
      </c>
      <c r="B60" s="12"/>
      <c r="C60" s="19"/>
      <c r="D60" s="18"/>
    </row>
    <row r="61" spans="1:4" x14ac:dyDescent="0.25">
      <c r="A61" s="6" t="s">
        <v>30</v>
      </c>
      <c r="B61" s="13" t="s">
        <v>203</v>
      </c>
      <c r="C61" s="19"/>
      <c r="D61" s="18"/>
    </row>
    <row r="62" spans="1:4" x14ac:dyDescent="0.25">
      <c r="A62" s="6" t="s">
        <v>31</v>
      </c>
      <c r="B62" s="13" t="s">
        <v>204</v>
      </c>
      <c r="C62" s="19"/>
      <c r="D62" s="18"/>
    </row>
    <row r="63" spans="1:4" x14ac:dyDescent="0.25">
      <c r="A63" s="6" t="s">
        <v>32</v>
      </c>
      <c r="B63" s="13" t="s">
        <v>205</v>
      </c>
      <c r="C63" s="19"/>
      <c r="D63" s="18"/>
    </row>
    <row r="64" spans="1:4" x14ac:dyDescent="0.25">
      <c r="A64" s="6" t="s">
        <v>33</v>
      </c>
      <c r="B64" s="13" t="s">
        <v>206</v>
      </c>
      <c r="C64" s="19"/>
      <c r="D64" s="18"/>
    </row>
    <row r="65" spans="1:4" x14ac:dyDescent="0.25">
      <c r="A65" s="16" t="s">
        <v>208</v>
      </c>
      <c r="B65" s="13" t="s">
        <v>207</v>
      </c>
      <c r="C65" s="20"/>
      <c r="D65" s="18">
        <v>10351</v>
      </c>
    </row>
    <row r="66" spans="1:4" x14ac:dyDescent="0.25">
      <c r="A66" s="16" t="s">
        <v>211</v>
      </c>
      <c r="B66" s="13" t="s">
        <v>209</v>
      </c>
      <c r="C66" s="20">
        <v>6295</v>
      </c>
      <c r="D66" s="18">
        <v>217</v>
      </c>
    </row>
    <row r="67" spans="1:4" x14ac:dyDescent="0.25">
      <c r="A67" s="16" t="s">
        <v>34</v>
      </c>
      <c r="B67" s="13" t="s">
        <v>210</v>
      </c>
      <c r="C67" s="19">
        <v>26652.0671621</v>
      </c>
      <c r="D67" s="18">
        <v>43241</v>
      </c>
    </row>
    <row r="68" spans="1:4" x14ac:dyDescent="0.25">
      <c r="A68" s="16" t="s">
        <v>35</v>
      </c>
      <c r="B68" s="13" t="s">
        <v>212</v>
      </c>
      <c r="C68" s="19">
        <v>1804.9987219</v>
      </c>
      <c r="D68" s="18">
        <v>352448</v>
      </c>
    </row>
    <row r="69" spans="1:4" s="4" customFormat="1" x14ac:dyDescent="0.25">
      <c r="A69" s="7" t="s">
        <v>36</v>
      </c>
      <c r="B69" s="13" t="s">
        <v>213</v>
      </c>
      <c r="C69" s="10">
        <f>f_1_3+f_6_3+f_7_3+f_12_3+f_13_3+f_14_3+f_15_3+f_18_3+f_19_3+f_20_3</f>
        <v>111001511.48936899</v>
      </c>
      <c r="D69" s="8">
        <v>8599475</v>
      </c>
    </row>
    <row r="70" spans="1:4" x14ac:dyDescent="0.25">
      <c r="A70" s="16" t="s">
        <v>37</v>
      </c>
      <c r="B70" s="13"/>
      <c r="C70" s="19"/>
      <c r="D70" s="18"/>
    </row>
    <row r="71" spans="1:4" x14ac:dyDescent="0.25">
      <c r="A71" s="16" t="s">
        <v>38</v>
      </c>
      <c r="B71" s="13" t="s">
        <v>214</v>
      </c>
      <c r="C71" s="19">
        <v>807178.23585960001</v>
      </c>
      <c r="D71" s="18">
        <v>1169786</v>
      </c>
    </row>
    <row r="72" spans="1:4" x14ac:dyDescent="0.25">
      <c r="A72" s="16" t="s">
        <v>39</v>
      </c>
      <c r="B72" s="13" t="s">
        <v>215</v>
      </c>
      <c r="C72" s="19"/>
      <c r="D72" s="18"/>
    </row>
    <row r="73" spans="1:4" x14ac:dyDescent="0.25">
      <c r="A73" s="16" t="s">
        <v>40</v>
      </c>
      <c r="B73" s="13" t="s">
        <v>216</v>
      </c>
      <c r="C73" s="19"/>
      <c r="D73" s="18"/>
    </row>
    <row r="74" spans="1:4" x14ac:dyDescent="0.25">
      <c r="A74" s="16" t="s">
        <v>41</v>
      </c>
      <c r="B74" s="13" t="s">
        <v>217</v>
      </c>
      <c r="C74" s="19"/>
      <c r="D74" s="18"/>
    </row>
    <row r="75" spans="1:4" x14ac:dyDescent="0.25">
      <c r="A75" s="16" t="s">
        <v>42</v>
      </c>
      <c r="B75" s="13" t="s">
        <v>218</v>
      </c>
      <c r="C75" s="19">
        <v>51905.660639100002</v>
      </c>
      <c r="D75" s="18">
        <v>5799</v>
      </c>
    </row>
    <row r="76" spans="1:4" x14ac:dyDescent="0.25">
      <c r="A76" s="16" t="s">
        <v>43</v>
      </c>
      <c r="B76" s="13" t="s">
        <v>219</v>
      </c>
      <c r="C76" s="19"/>
      <c r="D76" s="18"/>
    </row>
    <row r="77" spans="1:4" x14ac:dyDescent="0.25">
      <c r="A77" s="16" t="s">
        <v>44</v>
      </c>
      <c r="B77" s="12">
        <v>29</v>
      </c>
      <c r="C77" s="19">
        <v>1361309.5812040998</v>
      </c>
      <c r="D77" s="18">
        <v>50385</v>
      </c>
    </row>
    <row r="78" spans="1:4" x14ac:dyDescent="0.25">
      <c r="A78" s="16" t="s">
        <v>45</v>
      </c>
      <c r="B78" s="12">
        <v>30</v>
      </c>
      <c r="C78" s="19">
        <v>8037</v>
      </c>
      <c r="D78" s="18">
        <v>11437</v>
      </c>
    </row>
    <row r="79" spans="1:4" x14ac:dyDescent="0.25">
      <c r="A79" s="6" t="s">
        <v>5</v>
      </c>
      <c r="B79" s="12"/>
      <c r="C79" s="19"/>
      <c r="D79" s="18"/>
    </row>
    <row r="80" spans="1:4" x14ac:dyDescent="0.25">
      <c r="A80" s="6" t="s">
        <v>46</v>
      </c>
      <c r="B80" s="13" t="s">
        <v>111</v>
      </c>
      <c r="C80" s="19"/>
      <c r="D80" s="18"/>
    </row>
    <row r="81" spans="1:4" x14ac:dyDescent="0.25">
      <c r="A81" s="6" t="s">
        <v>47</v>
      </c>
      <c r="B81" s="13" t="s">
        <v>112</v>
      </c>
      <c r="C81" s="19"/>
      <c r="D81" s="18"/>
    </row>
    <row r="82" spans="1:4" x14ac:dyDescent="0.25">
      <c r="A82" s="6" t="s">
        <v>48</v>
      </c>
      <c r="B82" s="13" t="s">
        <v>113</v>
      </c>
      <c r="C82" s="19"/>
      <c r="D82" s="18"/>
    </row>
    <row r="83" spans="1:4" x14ac:dyDescent="0.25">
      <c r="A83" s="6" t="s">
        <v>49</v>
      </c>
      <c r="B83" s="13" t="s">
        <v>114</v>
      </c>
      <c r="C83" s="19"/>
      <c r="D83" s="18"/>
    </row>
    <row r="84" spans="1:4" x14ac:dyDescent="0.25">
      <c r="A84" s="6" t="s">
        <v>50</v>
      </c>
      <c r="B84" s="13" t="s">
        <v>220</v>
      </c>
      <c r="C84" s="19"/>
      <c r="D84" s="18"/>
    </row>
    <row r="85" spans="1:4" x14ac:dyDescent="0.25">
      <c r="A85" s="6" t="s">
        <v>51</v>
      </c>
      <c r="B85" s="13" t="s">
        <v>221</v>
      </c>
      <c r="C85" s="19"/>
      <c r="D85" s="18"/>
    </row>
    <row r="86" spans="1:4" x14ac:dyDescent="0.25">
      <c r="A86" s="6" t="s">
        <v>52</v>
      </c>
      <c r="B86" s="13" t="s">
        <v>222</v>
      </c>
      <c r="C86" s="19">
        <v>152</v>
      </c>
      <c r="D86" s="18">
        <v>288</v>
      </c>
    </row>
    <row r="87" spans="1:4" x14ac:dyDescent="0.25">
      <c r="A87" s="6" t="s">
        <v>53</v>
      </c>
      <c r="B87" s="13" t="s">
        <v>223</v>
      </c>
      <c r="C87" s="19">
        <v>50</v>
      </c>
      <c r="D87" s="18">
        <v>522</v>
      </c>
    </row>
    <row r="88" spans="1:4" x14ac:dyDescent="0.25">
      <c r="A88" s="6" t="s">
        <v>54</v>
      </c>
      <c r="B88" s="13" t="s">
        <v>224</v>
      </c>
      <c r="C88" s="19">
        <v>15</v>
      </c>
      <c r="D88" s="18"/>
    </row>
    <row r="89" spans="1:4" x14ac:dyDescent="0.25">
      <c r="A89" s="6" t="s">
        <v>55</v>
      </c>
      <c r="B89" s="13" t="s">
        <v>225</v>
      </c>
      <c r="C89" s="19">
        <v>7820</v>
      </c>
      <c r="D89" s="18">
        <v>10620</v>
      </c>
    </row>
    <row r="90" spans="1:4" x14ac:dyDescent="0.25">
      <c r="A90" s="6" t="s">
        <v>56</v>
      </c>
      <c r="B90" s="13" t="s">
        <v>226</v>
      </c>
      <c r="C90" s="19"/>
      <c r="D90" s="18">
        <v>7</v>
      </c>
    </row>
    <row r="91" spans="1:4" x14ac:dyDescent="0.25">
      <c r="A91" s="16" t="s">
        <v>29</v>
      </c>
      <c r="B91" s="12">
        <v>31</v>
      </c>
      <c r="C91" s="19"/>
      <c r="D91" s="18"/>
    </row>
    <row r="92" spans="1:4" x14ac:dyDescent="0.25">
      <c r="A92" s="6" t="s">
        <v>5</v>
      </c>
      <c r="B92" s="2"/>
      <c r="C92" s="19"/>
      <c r="D92" s="18"/>
    </row>
    <row r="93" spans="1:4" x14ac:dyDescent="0.25">
      <c r="A93" s="6" t="s">
        <v>57</v>
      </c>
      <c r="B93" s="13" t="s">
        <v>227</v>
      </c>
      <c r="C93" s="19"/>
      <c r="D93" s="18"/>
    </row>
    <row r="94" spans="1:4" x14ac:dyDescent="0.25">
      <c r="A94" s="6" t="s">
        <v>58</v>
      </c>
      <c r="B94" s="13" t="s">
        <v>228</v>
      </c>
      <c r="C94" s="19"/>
      <c r="D94" s="18"/>
    </row>
    <row r="95" spans="1:4" x14ac:dyDescent="0.25">
      <c r="A95" s="6" t="s">
        <v>59</v>
      </c>
      <c r="B95" s="13" t="s">
        <v>229</v>
      </c>
      <c r="C95" s="19"/>
      <c r="D95" s="18"/>
    </row>
    <row r="96" spans="1:4" x14ac:dyDescent="0.25">
      <c r="A96" s="6" t="s">
        <v>60</v>
      </c>
      <c r="B96" s="13" t="s">
        <v>230</v>
      </c>
      <c r="C96" s="19"/>
      <c r="D96" s="18"/>
    </row>
    <row r="97" spans="1:4" ht="30" x14ac:dyDescent="0.25">
      <c r="A97" s="16" t="s">
        <v>244</v>
      </c>
      <c r="B97" s="13" t="s">
        <v>231</v>
      </c>
      <c r="C97" s="19">
        <v>12823.4381376</v>
      </c>
      <c r="D97" s="18">
        <v>24101</v>
      </c>
    </row>
    <row r="98" spans="1:4" x14ac:dyDescent="0.25">
      <c r="A98" s="16" t="s">
        <v>61</v>
      </c>
      <c r="B98" s="13" t="s">
        <v>232</v>
      </c>
      <c r="C98" s="20"/>
      <c r="D98" s="18"/>
    </row>
    <row r="99" spans="1:4" x14ac:dyDescent="0.25">
      <c r="A99" s="16" t="s">
        <v>62</v>
      </c>
      <c r="B99" s="13" t="s">
        <v>233</v>
      </c>
      <c r="C99" s="19">
        <v>49</v>
      </c>
      <c r="D99" s="18"/>
    </row>
    <row r="100" spans="1:4" x14ac:dyDescent="0.25">
      <c r="A100" s="16" t="s">
        <v>63</v>
      </c>
      <c r="B100" s="13" t="s">
        <v>234</v>
      </c>
      <c r="C100" s="19">
        <v>30577.8761491</v>
      </c>
      <c r="D100" s="18"/>
    </row>
    <row r="101" spans="1:4" x14ac:dyDescent="0.25">
      <c r="A101" s="14" t="s">
        <v>237</v>
      </c>
      <c r="B101" s="13" t="s">
        <v>235</v>
      </c>
      <c r="C101" s="20">
        <v>460</v>
      </c>
      <c r="D101" s="18">
        <v>130</v>
      </c>
    </row>
    <row r="102" spans="1:4" x14ac:dyDescent="0.25">
      <c r="A102" s="16" t="s">
        <v>64</v>
      </c>
      <c r="B102" s="13" t="s">
        <v>236</v>
      </c>
      <c r="C102" s="19">
        <v>48050543</v>
      </c>
      <c r="D102" s="18">
        <v>1423867</v>
      </c>
    </row>
    <row r="103" spans="1:4" s="4" customFormat="1" x14ac:dyDescent="0.25">
      <c r="A103" s="7" t="s">
        <v>65</v>
      </c>
      <c r="B103" s="13" t="s">
        <v>238</v>
      </c>
      <c r="C103" s="10">
        <v>50322883.791989498</v>
      </c>
      <c r="D103" s="8">
        <v>2685505</v>
      </c>
    </row>
    <row r="104" spans="1:4" x14ac:dyDescent="0.25">
      <c r="A104" s="16" t="s">
        <v>66</v>
      </c>
      <c r="B104" s="2"/>
      <c r="C104" s="19"/>
      <c r="D104" s="18"/>
    </row>
    <row r="105" spans="1:4" x14ac:dyDescent="0.25">
      <c r="A105" s="16" t="s">
        <v>67</v>
      </c>
      <c r="B105" s="12">
        <v>39</v>
      </c>
      <c r="C105" s="19">
        <v>2000000</v>
      </c>
      <c r="D105" s="18">
        <v>2000000</v>
      </c>
    </row>
    <row r="106" spans="1:4" x14ac:dyDescent="0.25">
      <c r="A106" s="16" t="s">
        <v>5</v>
      </c>
      <c r="B106" s="12"/>
      <c r="C106" s="19"/>
      <c r="D106" s="18"/>
    </row>
    <row r="107" spans="1:4" x14ac:dyDescent="0.25">
      <c r="A107" s="6" t="s">
        <v>68</v>
      </c>
      <c r="B107" s="13" t="s">
        <v>239</v>
      </c>
      <c r="C107" s="19">
        <v>2000000</v>
      </c>
      <c r="D107" s="18">
        <v>2000000</v>
      </c>
    </row>
    <row r="108" spans="1:4" x14ac:dyDescent="0.25">
      <c r="A108" s="6" t="s">
        <v>69</v>
      </c>
      <c r="B108" s="13" t="s">
        <v>240</v>
      </c>
      <c r="C108" s="19"/>
      <c r="D108" s="18"/>
    </row>
    <row r="109" spans="1:4" x14ac:dyDescent="0.25">
      <c r="A109" s="16" t="s">
        <v>310</v>
      </c>
      <c r="B109" s="12">
        <v>40</v>
      </c>
      <c r="C109" s="19"/>
      <c r="D109" s="18"/>
    </row>
    <row r="110" spans="1:4" x14ac:dyDescent="0.25">
      <c r="A110" s="16" t="s">
        <v>70</v>
      </c>
      <c r="B110" s="12">
        <v>41</v>
      </c>
      <c r="C110" s="19">
        <v>-1930227</v>
      </c>
      <c r="D110" s="18">
        <v>-1930227</v>
      </c>
    </row>
    <row r="111" spans="1:4" x14ac:dyDescent="0.25">
      <c r="A111" s="16" t="s">
        <v>71</v>
      </c>
      <c r="B111" s="12">
        <v>42</v>
      </c>
      <c r="C111" s="19"/>
      <c r="D111" s="18"/>
    </row>
    <row r="112" spans="1:4" ht="30" x14ac:dyDescent="0.25">
      <c r="A112" s="16" t="s">
        <v>245</v>
      </c>
      <c r="B112" s="12">
        <v>43</v>
      </c>
      <c r="C112" s="19">
        <v>47569082.824203797</v>
      </c>
      <c r="D112" s="18">
        <v>262931</v>
      </c>
    </row>
    <row r="113" spans="1:4" ht="30" x14ac:dyDescent="0.25">
      <c r="A113" s="16" t="s">
        <v>246</v>
      </c>
      <c r="B113" s="12">
        <v>44</v>
      </c>
      <c r="C113" s="19"/>
      <c r="D113" s="18"/>
    </row>
    <row r="114" spans="1:4" x14ac:dyDescent="0.25">
      <c r="A114" s="16" t="s">
        <v>247</v>
      </c>
      <c r="B114" s="12">
        <v>45</v>
      </c>
      <c r="C114" s="19"/>
      <c r="D114" s="18"/>
    </row>
    <row r="115" spans="1:4" x14ac:dyDescent="0.25">
      <c r="A115" s="16" t="s">
        <v>72</v>
      </c>
      <c r="B115" s="12">
        <v>46</v>
      </c>
      <c r="C115" s="19"/>
      <c r="D115" s="18"/>
    </row>
    <row r="116" spans="1:4" x14ac:dyDescent="0.25">
      <c r="A116" s="16" t="s">
        <v>73</v>
      </c>
      <c r="B116" s="12">
        <v>47</v>
      </c>
      <c r="C116" s="19">
        <f>f_42_1_3+f_42_2_3</f>
        <v>13039771</v>
      </c>
      <c r="D116" s="18">
        <v>5581266</v>
      </c>
    </row>
    <row r="117" spans="1:4" x14ac:dyDescent="0.25">
      <c r="A117" s="6" t="s">
        <v>5</v>
      </c>
      <c r="B117" s="12"/>
      <c r="C117" s="19"/>
      <c r="D117" s="18"/>
    </row>
    <row r="118" spans="1:4" x14ac:dyDescent="0.25">
      <c r="A118" s="6" t="s">
        <v>74</v>
      </c>
      <c r="B118" s="12" t="s">
        <v>241</v>
      </c>
      <c r="C118" s="19">
        <f>2328068+3809496+15385</f>
        <v>6152949</v>
      </c>
      <c r="D118" s="18">
        <v>1424197</v>
      </c>
    </row>
    <row r="119" spans="1:4" x14ac:dyDescent="0.25">
      <c r="A119" s="6" t="s">
        <v>75</v>
      </c>
      <c r="B119" s="12" t="s">
        <v>242</v>
      </c>
      <c r="C119" s="19">
        <f>2988462+3898360</f>
        <v>6886822</v>
      </c>
      <c r="D119" s="18">
        <v>4157069</v>
      </c>
    </row>
    <row r="120" spans="1:4" s="4" customFormat="1" x14ac:dyDescent="0.25">
      <c r="A120" s="7" t="s">
        <v>76</v>
      </c>
      <c r="B120" s="12">
        <v>48</v>
      </c>
      <c r="C120" s="9">
        <f>f_37_3+f_39_3+f_40_1_3+f_42_3</f>
        <v>60678626.824203797</v>
      </c>
      <c r="D120" s="8">
        <v>5913970</v>
      </c>
    </row>
    <row r="121" spans="1:4" s="4" customFormat="1" x14ac:dyDescent="0.25">
      <c r="A121" s="7" t="s">
        <v>311</v>
      </c>
      <c r="B121" s="12">
        <v>49</v>
      </c>
      <c r="C121" s="9">
        <f>f_36_3+f_43_3</f>
        <v>111001510.61619329</v>
      </c>
      <c r="D121" s="8">
        <f>f_36_4+f_43_4</f>
        <v>8599475</v>
      </c>
    </row>
    <row r="123" spans="1:4" x14ac:dyDescent="0.25">
      <c r="A123" s="21" t="s">
        <v>77</v>
      </c>
    </row>
    <row r="124" spans="1:4" x14ac:dyDescent="0.25">
      <c r="A124" s="14" t="s">
        <v>78</v>
      </c>
    </row>
    <row r="125" spans="1:4" x14ac:dyDescent="0.25">
      <c r="A125" s="14" t="s">
        <v>79</v>
      </c>
    </row>
    <row r="126" spans="1:4" x14ac:dyDescent="0.25">
      <c r="A126" s="14" t="s">
        <v>80</v>
      </c>
    </row>
    <row r="127" spans="1:4" x14ac:dyDescent="0.25">
      <c r="A127" s="14" t="s">
        <v>194</v>
      </c>
    </row>
    <row r="129" spans="1:4" x14ac:dyDescent="0.25">
      <c r="A129" s="14" t="s">
        <v>84</v>
      </c>
    </row>
    <row r="130" spans="1:4" x14ac:dyDescent="0.25">
      <c r="A130" s="14" t="s">
        <v>85</v>
      </c>
      <c r="B130" s="4" t="s">
        <v>86</v>
      </c>
      <c r="C130" s="15" t="s">
        <v>193</v>
      </c>
      <c r="D130" s="14" t="s">
        <v>87</v>
      </c>
    </row>
    <row r="132" spans="1:4" x14ac:dyDescent="0.25">
      <c r="A132" s="14" t="s">
        <v>88</v>
      </c>
      <c r="B132" s="4" t="s">
        <v>86</v>
      </c>
      <c r="C132" s="15" t="s">
        <v>89</v>
      </c>
      <c r="D132" s="14" t="s">
        <v>87</v>
      </c>
    </row>
    <row r="133" spans="1:4" x14ac:dyDescent="0.25">
      <c r="A133" s="14" t="s">
        <v>90</v>
      </c>
      <c r="B133" s="4" t="s">
        <v>86</v>
      </c>
      <c r="C133" s="15" t="s">
        <v>89</v>
      </c>
      <c r="D133" s="14" t="s">
        <v>87</v>
      </c>
    </row>
    <row r="134" spans="1:4" x14ac:dyDescent="0.25">
      <c r="A134" s="14" t="s">
        <v>91</v>
      </c>
      <c r="B134" s="14" t="s">
        <v>92</v>
      </c>
    </row>
  </sheetData>
  <mergeCells count="4">
    <mergeCell ref="A16:D16"/>
    <mergeCell ref="A10:D10"/>
    <mergeCell ref="A11:D11"/>
    <mergeCell ref="A12:D12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abSelected="1" topLeftCell="A88" workbookViewId="0">
      <selection activeCell="E112" sqref="E112"/>
    </sheetView>
  </sheetViews>
  <sheetFormatPr defaultRowHeight="15" x14ac:dyDescent="0.25"/>
  <cols>
    <col min="1" max="1" width="95.28515625" style="25" customWidth="1"/>
    <col min="2" max="2" width="9.7109375" style="51" customWidth="1"/>
    <col min="3" max="3" width="16.7109375" style="27" customWidth="1"/>
    <col min="4" max="4" width="9.140625" style="27"/>
    <col min="5" max="5" width="18.7109375" style="27" customWidth="1"/>
    <col min="6" max="16384" width="9.140625" style="27"/>
  </cols>
  <sheetData>
    <row r="1" spans="1:5" x14ac:dyDescent="0.25">
      <c r="C1" s="26" t="s">
        <v>116</v>
      </c>
    </row>
    <row r="2" spans="1:5" x14ac:dyDescent="0.25">
      <c r="C2" s="26" t="s">
        <v>93</v>
      </c>
    </row>
    <row r="3" spans="1:5" x14ac:dyDescent="0.25">
      <c r="C3" s="26" t="s">
        <v>94</v>
      </c>
    </row>
    <row r="4" spans="1:5" x14ac:dyDescent="0.25">
      <c r="C4" s="26" t="s">
        <v>95</v>
      </c>
    </row>
    <row r="5" spans="1:5" x14ac:dyDescent="0.25">
      <c r="C5" s="26" t="s">
        <v>96</v>
      </c>
    </row>
    <row r="6" spans="1:5" x14ac:dyDescent="0.25">
      <c r="A6" s="27"/>
      <c r="C6" s="26" t="s">
        <v>97</v>
      </c>
    </row>
    <row r="7" spans="1:5" x14ac:dyDescent="0.25">
      <c r="A7" s="27"/>
      <c r="C7" s="26" t="s">
        <v>98</v>
      </c>
    </row>
    <row r="8" spans="1:5" x14ac:dyDescent="0.25">
      <c r="A8" s="27"/>
      <c r="C8" s="26" t="s">
        <v>99</v>
      </c>
    </row>
    <row r="9" spans="1:5" x14ac:dyDescent="0.25">
      <c r="A9" s="27"/>
    </row>
    <row r="10" spans="1:5" s="29" customFormat="1" ht="14.25" x14ac:dyDescent="0.2">
      <c r="A10" s="28" t="s">
        <v>82</v>
      </c>
      <c r="B10" s="28"/>
      <c r="C10" s="28"/>
    </row>
    <row r="11" spans="1:5" x14ac:dyDescent="0.25">
      <c r="A11" s="30" t="s">
        <v>83</v>
      </c>
      <c r="B11" s="30"/>
      <c r="C11" s="30"/>
    </row>
    <row r="12" spans="1:5" s="29" customFormat="1" ht="14.25" x14ac:dyDescent="0.2">
      <c r="A12" s="28" t="s">
        <v>316</v>
      </c>
      <c r="B12" s="28"/>
      <c r="C12" s="28"/>
      <c r="E12" s="31"/>
    </row>
    <row r="13" spans="1:5" x14ac:dyDescent="0.25">
      <c r="E13" s="32"/>
    </row>
    <row r="14" spans="1:5" s="46" customFormat="1" ht="28.5" x14ac:dyDescent="0.25">
      <c r="A14" s="43" t="s">
        <v>117</v>
      </c>
      <c r="B14" s="43" t="s">
        <v>1</v>
      </c>
      <c r="C14" s="43" t="s">
        <v>313</v>
      </c>
      <c r="D14" s="44"/>
      <c r="E14" s="45"/>
    </row>
    <row r="15" spans="1:5" s="29" customFormat="1" ht="14.25" x14ac:dyDescent="0.2">
      <c r="A15" s="47">
        <v>1</v>
      </c>
      <c r="B15" s="48">
        <v>2</v>
      </c>
      <c r="C15" s="48">
        <v>3</v>
      </c>
      <c r="D15" s="49"/>
      <c r="E15" s="50"/>
    </row>
    <row r="16" spans="1:5" x14ac:dyDescent="0.25">
      <c r="A16" s="33" t="s">
        <v>118</v>
      </c>
      <c r="B16" s="48">
        <v>1</v>
      </c>
      <c r="C16" s="34">
        <v>1965823.0307751002</v>
      </c>
      <c r="E16" s="35"/>
    </row>
    <row r="17" spans="1:5" x14ac:dyDescent="0.25">
      <c r="A17" s="33" t="s">
        <v>119</v>
      </c>
      <c r="B17" s="48"/>
      <c r="C17" s="36"/>
      <c r="E17" s="35"/>
    </row>
    <row r="18" spans="1:5" x14ac:dyDescent="0.25">
      <c r="A18" s="33" t="s">
        <v>120</v>
      </c>
      <c r="B18" s="38" t="s">
        <v>100</v>
      </c>
      <c r="C18" s="36"/>
      <c r="E18" s="35"/>
    </row>
    <row r="19" spans="1:5" x14ac:dyDescent="0.25">
      <c r="A19" s="33" t="s">
        <v>121</v>
      </c>
      <c r="B19" s="38" t="s">
        <v>101</v>
      </c>
      <c r="C19" s="36">
        <v>525773.59007599996</v>
      </c>
      <c r="E19" s="35"/>
    </row>
    <row r="20" spans="1:5" x14ac:dyDescent="0.25">
      <c r="A20" s="33" t="s">
        <v>119</v>
      </c>
      <c r="B20" s="38"/>
      <c r="C20" s="36"/>
      <c r="E20" s="35"/>
    </row>
    <row r="21" spans="1:5" x14ac:dyDescent="0.25">
      <c r="A21" s="33" t="s">
        <v>259</v>
      </c>
      <c r="B21" s="38" t="s">
        <v>260</v>
      </c>
      <c r="C21" s="36">
        <v>525773.59007599996</v>
      </c>
      <c r="E21" s="35"/>
    </row>
    <row r="22" spans="1:5" x14ac:dyDescent="0.25">
      <c r="A22" s="27" t="s">
        <v>119</v>
      </c>
      <c r="B22" s="38"/>
      <c r="C22" s="36"/>
      <c r="E22" s="35"/>
    </row>
    <row r="23" spans="1:5" ht="30" x14ac:dyDescent="0.25">
      <c r="A23" s="33" t="s">
        <v>248</v>
      </c>
      <c r="B23" s="38" t="s">
        <v>261</v>
      </c>
      <c r="C23" s="36">
        <v>1677</v>
      </c>
      <c r="E23" s="35"/>
    </row>
    <row r="24" spans="1:5" ht="30" x14ac:dyDescent="0.25">
      <c r="A24" s="33" t="s">
        <v>249</v>
      </c>
      <c r="B24" s="38" t="s">
        <v>262</v>
      </c>
      <c r="C24" s="36">
        <v>164096</v>
      </c>
      <c r="E24" s="35"/>
    </row>
    <row r="25" spans="1:5" ht="30" x14ac:dyDescent="0.25">
      <c r="A25" s="33" t="s">
        <v>122</v>
      </c>
      <c r="B25" s="38" t="s">
        <v>263</v>
      </c>
      <c r="C25" s="36">
        <v>1439323.2913704</v>
      </c>
      <c r="E25" s="35"/>
    </row>
    <row r="26" spans="1:5" x14ac:dyDescent="0.25">
      <c r="A26" s="27" t="s">
        <v>119</v>
      </c>
      <c r="B26" s="38"/>
      <c r="C26" s="36"/>
      <c r="E26" s="35"/>
    </row>
    <row r="27" spans="1:5" ht="30" x14ac:dyDescent="0.25">
      <c r="A27" s="33" t="s">
        <v>123</v>
      </c>
      <c r="B27" s="38" t="s">
        <v>264</v>
      </c>
      <c r="C27" s="36"/>
      <c r="E27" s="35"/>
    </row>
    <row r="28" spans="1:5" ht="30" x14ac:dyDescent="0.25">
      <c r="A28" s="33" t="s">
        <v>124</v>
      </c>
      <c r="B28" s="38" t="s">
        <v>265</v>
      </c>
      <c r="C28" s="36"/>
      <c r="E28" s="35"/>
    </row>
    <row r="29" spans="1:5" ht="30" x14ac:dyDescent="0.25">
      <c r="A29" s="33" t="s">
        <v>250</v>
      </c>
      <c r="B29" s="38" t="s">
        <v>266</v>
      </c>
      <c r="C29" s="36"/>
      <c r="E29" s="35"/>
    </row>
    <row r="30" spans="1:5" x14ac:dyDescent="0.25">
      <c r="A30" s="27" t="s">
        <v>119</v>
      </c>
      <c r="B30" s="38"/>
      <c r="C30" s="36"/>
      <c r="E30" s="35"/>
    </row>
    <row r="31" spans="1:5" ht="30" x14ac:dyDescent="0.25">
      <c r="A31" s="33" t="s">
        <v>251</v>
      </c>
      <c r="B31" s="38" t="s">
        <v>267</v>
      </c>
      <c r="C31" s="36"/>
      <c r="E31" s="35"/>
    </row>
    <row r="32" spans="1:5" x14ac:dyDescent="0.25">
      <c r="A32" s="33" t="s">
        <v>125</v>
      </c>
      <c r="B32" s="38" t="s">
        <v>268</v>
      </c>
      <c r="C32" s="36"/>
      <c r="E32" s="35"/>
    </row>
    <row r="33" spans="1:5" x14ac:dyDescent="0.25">
      <c r="A33" s="33" t="s">
        <v>126</v>
      </c>
      <c r="B33" s="38" t="s">
        <v>269</v>
      </c>
      <c r="C33" s="36">
        <v>726.14932869999996</v>
      </c>
      <c r="E33" s="35"/>
    </row>
    <row r="34" spans="1:5" x14ac:dyDescent="0.25">
      <c r="A34" s="33" t="s">
        <v>127</v>
      </c>
      <c r="B34" s="38">
        <v>2</v>
      </c>
      <c r="C34" s="34">
        <v>303653</v>
      </c>
      <c r="E34" s="35"/>
    </row>
    <row r="35" spans="1:5" x14ac:dyDescent="0.25">
      <c r="A35" s="33" t="s">
        <v>5</v>
      </c>
      <c r="B35" s="38"/>
      <c r="C35" s="36"/>
      <c r="E35" s="35"/>
    </row>
    <row r="36" spans="1:5" x14ac:dyDescent="0.25">
      <c r="A36" s="33" t="s">
        <v>128</v>
      </c>
      <c r="B36" s="38" t="s">
        <v>272</v>
      </c>
      <c r="C36" s="36"/>
      <c r="E36" s="35"/>
    </row>
    <row r="37" spans="1:5" x14ac:dyDescent="0.25">
      <c r="A37" s="33" t="s">
        <v>5</v>
      </c>
      <c r="B37" s="38"/>
      <c r="C37" s="36"/>
      <c r="E37" s="35"/>
    </row>
    <row r="38" spans="1:5" x14ac:dyDescent="0.25">
      <c r="A38" s="33" t="s">
        <v>129</v>
      </c>
      <c r="B38" s="38" t="s">
        <v>130</v>
      </c>
      <c r="C38" s="36"/>
      <c r="E38" s="35"/>
    </row>
    <row r="39" spans="1:5" x14ac:dyDescent="0.25">
      <c r="A39" s="33" t="s">
        <v>131</v>
      </c>
      <c r="B39" s="38" t="s">
        <v>132</v>
      </c>
      <c r="C39" s="36"/>
      <c r="E39" s="35"/>
    </row>
    <row r="40" spans="1:5" x14ac:dyDescent="0.25">
      <c r="A40" s="33" t="s">
        <v>133</v>
      </c>
      <c r="B40" s="38" t="s">
        <v>270</v>
      </c>
      <c r="C40" s="36"/>
      <c r="E40" s="35"/>
    </row>
    <row r="41" spans="1:5" x14ac:dyDescent="0.25">
      <c r="A41" s="33" t="s">
        <v>134</v>
      </c>
      <c r="B41" s="38" t="s">
        <v>271</v>
      </c>
      <c r="C41" s="36"/>
      <c r="E41" s="35"/>
    </row>
    <row r="42" spans="1:5" x14ac:dyDescent="0.25">
      <c r="A42" s="33" t="s">
        <v>135</v>
      </c>
      <c r="B42" s="38" t="s">
        <v>273</v>
      </c>
      <c r="C42" s="36">
        <v>34</v>
      </c>
      <c r="E42" s="35"/>
    </row>
    <row r="43" spans="1:5" x14ac:dyDescent="0.25">
      <c r="A43" s="33" t="s">
        <v>136</v>
      </c>
      <c r="B43" s="38" t="s">
        <v>274</v>
      </c>
      <c r="C43" s="36">
        <v>303619</v>
      </c>
      <c r="E43" s="35"/>
    </row>
    <row r="44" spans="1:5" x14ac:dyDescent="0.25">
      <c r="A44" s="33" t="s">
        <v>137</v>
      </c>
      <c r="B44" s="38" t="s">
        <v>275</v>
      </c>
      <c r="C44" s="36"/>
      <c r="E44" s="35"/>
    </row>
    <row r="45" spans="1:5" x14ac:dyDescent="0.25">
      <c r="A45" s="33" t="s">
        <v>138</v>
      </c>
      <c r="B45" s="38" t="s">
        <v>276</v>
      </c>
      <c r="C45" s="36"/>
      <c r="E45" s="35"/>
    </row>
    <row r="46" spans="1:5" x14ac:dyDescent="0.25">
      <c r="A46" s="33" t="s">
        <v>139</v>
      </c>
      <c r="B46" s="38" t="s">
        <v>277</v>
      </c>
      <c r="C46" s="36"/>
      <c r="E46" s="35"/>
    </row>
    <row r="47" spans="1:5" x14ac:dyDescent="0.25">
      <c r="A47" s="33" t="s">
        <v>27</v>
      </c>
      <c r="B47" s="38" t="s">
        <v>278</v>
      </c>
      <c r="C47" s="36"/>
      <c r="E47" s="35"/>
    </row>
    <row r="48" spans="1:5" x14ac:dyDescent="0.25">
      <c r="A48" s="33" t="s">
        <v>140</v>
      </c>
      <c r="B48" s="38">
        <v>3</v>
      </c>
      <c r="C48" s="36">
        <v>280962421.74903774</v>
      </c>
      <c r="E48" s="35"/>
    </row>
    <row r="49" spans="1:5" ht="30" x14ac:dyDescent="0.25">
      <c r="A49" s="33" t="s">
        <v>141</v>
      </c>
      <c r="B49" s="38">
        <v>4</v>
      </c>
      <c r="C49" s="36"/>
      <c r="E49" s="35"/>
    </row>
    <row r="50" spans="1:5" x14ac:dyDescent="0.25">
      <c r="A50" s="33" t="s">
        <v>142</v>
      </c>
      <c r="B50" s="38">
        <v>5</v>
      </c>
      <c r="C50" s="36">
        <v>53717.698016500006</v>
      </c>
      <c r="E50" s="35"/>
    </row>
    <row r="51" spans="1:5" x14ac:dyDescent="0.25">
      <c r="A51" s="33" t="s">
        <v>143</v>
      </c>
      <c r="B51" s="38">
        <v>6</v>
      </c>
      <c r="C51" s="36">
        <v>13195850.329731001</v>
      </c>
      <c r="E51" s="35"/>
    </row>
    <row r="52" spans="1:5" x14ac:dyDescent="0.25">
      <c r="A52" s="33" t="s">
        <v>144</v>
      </c>
      <c r="B52" s="38">
        <v>7</v>
      </c>
      <c r="C52" s="36"/>
      <c r="E52" s="35"/>
    </row>
    <row r="53" spans="1:5" x14ac:dyDescent="0.25">
      <c r="A53" s="33" t="s">
        <v>145</v>
      </c>
      <c r="B53" s="38">
        <v>8</v>
      </c>
      <c r="C53" s="36"/>
      <c r="E53" s="35"/>
    </row>
    <row r="54" spans="1:5" x14ac:dyDescent="0.25">
      <c r="A54" s="33" t="s">
        <v>146</v>
      </c>
      <c r="B54" s="38">
        <v>9</v>
      </c>
      <c r="C54" s="36"/>
      <c r="E54" s="35"/>
    </row>
    <row r="55" spans="1:5" x14ac:dyDescent="0.25">
      <c r="A55" s="33" t="s">
        <v>147</v>
      </c>
      <c r="B55" s="38">
        <v>10</v>
      </c>
      <c r="C55" s="36"/>
      <c r="E55" s="35"/>
    </row>
    <row r="56" spans="1:5" x14ac:dyDescent="0.25">
      <c r="A56" s="33" t="s">
        <v>5</v>
      </c>
      <c r="B56" s="38"/>
      <c r="C56" s="36"/>
      <c r="E56" s="35"/>
    </row>
    <row r="57" spans="1:5" x14ac:dyDescent="0.25">
      <c r="A57" s="33" t="s">
        <v>148</v>
      </c>
      <c r="B57" s="38" t="s">
        <v>279</v>
      </c>
      <c r="C57" s="36"/>
      <c r="E57" s="35"/>
    </row>
    <row r="58" spans="1:5" x14ac:dyDescent="0.25">
      <c r="A58" s="33" t="s">
        <v>149</v>
      </c>
      <c r="B58" s="38" t="s">
        <v>280</v>
      </c>
      <c r="C58" s="36"/>
      <c r="E58" s="35"/>
    </row>
    <row r="59" spans="1:5" x14ac:dyDescent="0.25">
      <c r="A59" s="33" t="s">
        <v>150</v>
      </c>
      <c r="B59" s="38" t="s">
        <v>281</v>
      </c>
      <c r="C59" s="36"/>
      <c r="E59" s="35"/>
    </row>
    <row r="60" spans="1:5" x14ac:dyDescent="0.25">
      <c r="A60" s="33" t="s">
        <v>151</v>
      </c>
      <c r="B60" s="38" t="s">
        <v>282</v>
      </c>
      <c r="C60" s="36"/>
      <c r="E60" s="35"/>
    </row>
    <row r="61" spans="1:5" ht="30" x14ac:dyDescent="0.25">
      <c r="A61" s="33" t="s">
        <v>152</v>
      </c>
      <c r="B61" s="38">
        <v>11</v>
      </c>
      <c r="C61" s="36">
        <v>587809.03231120005</v>
      </c>
      <c r="E61" s="35"/>
    </row>
    <row r="62" spans="1:5" x14ac:dyDescent="0.25">
      <c r="A62" s="33" t="s">
        <v>153</v>
      </c>
      <c r="B62" s="38">
        <v>12</v>
      </c>
      <c r="C62" s="36">
        <v>1381</v>
      </c>
      <c r="E62" s="35"/>
    </row>
    <row r="63" spans="1:5" s="29" customFormat="1" ht="14.25" x14ac:dyDescent="0.2">
      <c r="A63" s="37" t="s">
        <v>252</v>
      </c>
      <c r="B63" s="38">
        <v>13</v>
      </c>
      <c r="C63" s="39">
        <v>297070655.83987153</v>
      </c>
      <c r="E63" s="40"/>
    </row>
    <row r="64" spans="1:5" x14ac:dyDescent="0.25">
      <c r="A64" s="33" t="s">
        <v>154</v>
      </c>
      <c r="B64" s="38">
        <v>14</v>
      </c>
      <c r="C64" s="34">
        <f>f_14_3_4+f_14_4_4</f>
        <v>21596.559719299999</v>
      </c>
      <c r="E64" s="35"/>
    </row>
    <row r="65" spans="1:5" x14ac:dyDescent="0.25">
      <c r="A65" s="33" t="s">
        <v>119</v>
      </c>
      <c r="B65" s="38"/>
      <c r="C65" s="36"/>
      <c r="E65" s="35"/>
    </row>
    <row r="66" spans="1:5" x14ac:dyDescent="0.25">
      <c r="A66" s="33" t="s">
        <v>155</v>
      </c>
      <c r="B66" s="38" t="s">
        <v>283</v>
      </c>
      <c r="C66" s="36"/>
      <c r="E66" s="35"/>
    </row>
    <row r="67" spans="1:5" x14ac:dyDescent="0.25">
      <c r="A67" s="33" t="s">
        <v>156</v>
      </c>
      <c r="B67" s="38" t="s">
        <v>284</v>
      </c>
      <c r="C67" s="36"/>
      <c r="E67" s="35"/>
    </row>
    <row r="68" spans="1:5" x14ac:dyDescent="0.25">
      <c r="A68" s="33" t="s">
        <v>157</v>
      </c>
      <c r="B68" s="38" t="s">
        <v>285</v>
      </c>
      <c r="C68" s="36">
        <v>20654.559719299999</v>
      </c>
      <c r="E68" s="35"/>
    </row>
    <row r="69" spans="1:5" x14ac:dyDescent="0.25">
      <c r="A69" s="33" t="s">
        <v>158</v>
      </c>
      <c r="B69" s="38" t="s">
        <v>286</v>
      </c>
      <c r="C69" s="36">
        <v>942</v>
      </c>
      <c r="E69" s="35"/>
    </row>
    <row r="70" spans="1:5" x14ac:dyDescent="0.25">
      <c r="A70" s="33" t="s">
        <v>159</v>
      </c>
      <c r="B70" s="38">
        <v>15</v>
      </c>
      <c r="C70" s="36">
        <v>24366.806118599998</v>
      </c>
      <c r="E70" s="35"/>
    </row>
    <row r="71" spans="1:5" x14ac:dyDescent="0.25">
      <c r="A71" s="33" t="s">
        <v>5</v>
      </c>
      <c r="B71" s="38"/>
      <c r="C71" s="36"/>
      <c r="E71" s="35"/>
    </row>
    <row r="72" spans="1:5" x14ac:dyDescent="0.25">
      <c r="A72" s="33" t="s">
        <v>160</v>
      </c>
      <c r="B72" s="38" t="s">
        <v>287</v>
      </c>
      <c r="C72" s="36"/>
      <c r="E72" s="35"/>
    </row>
    <row r="73" spans="1:5" x14ac:dyDescent="0.25">
      <c r="A73" s="33" t="s">
        <v>161</v>
      </c>
      <c r="B73" s="38" t="s">
        <v>288</v>
      </c>
      <c r="C73" s="36">
        <v>870.61455469999999</v>
      </c>
      <c r="E73" s="35"/>
    </row>
    <row r="74" spans="1:5" x14ac:dyDescent="0.25">
      <c r="A74" s="33" t="s">
        <v>162</v>
      </c>
      <c r="B74" s="38" t="s">
        <v>289</v>
      </c>
      <c r="C74" s="36">
        <v>548</v>
      </c>
      <c r="E74" s="35"/>
    </row>
    <row r="75" spans="1:5" x14ac:dyDescent="0.25">
      <c r="A75" s="33" t="s">
        <v>253</v>
      </c>
      <c r="B75" s="38" t="s">
        <v>290</v>
      </c>
      <c r="C75" s="36">
        <v>7820</v>
      </c>
      <c r="E75" s="35"/>
    </row>
    <row r="76" spans="1:5" x14ac:dyDescent="0.25">
      <c r="A76" s="33" t="s">
        <v>163</v>
      </c>
      <c r="B76" s="38" t="s">
        <v>291</v>
      </c>
      <c r="C76" s="36">
        <v>6749.0061160000005</v>
      </c>
      <c r="E76" s="35"/>
    </row>
    <row r="77" spans="1:5" x14ac:dyDescent="0.25">
      <c r="A77" s="33" t="s">
        <v>164</v>
      </c>
      <c r="B77" s="38" t="s">
        <v>292</v>
      </c>
      <c r="C77" s="36">
        <v>8379.1854479000012</v>
      </c>
      <c r="E77" s="35"/>
    </row>
    <row r="78" spans="1:5" x14ac:dyDescent="0.25">
      <c r="A78" s="33" t="s">
        <v>165</v>
      </c>
      <c r="B78" s="38">
        <v>16</v>
      </c>
      <c r="C78" s="36"/>
      <c r="E78" s="35"/>
    </row>
    <row r="79" spans="1:5" x14ac:dyDescent="0.25">
      <c r="A79" s="33" t="s">
        <v>5</v>
      </c>
      <c r="B79" s="38"/>
      <c r="C79" s="36"/>
      <c r="E79" s="35"/>
    </row>
    <row r="80" spans="1:5" x14ac:dyDescent="0.25">
      <c r="A80" s="33" t="s">
        <v>166</v>
      </c>
      <c r="B80" s="38" t="s">
        <v>107</v>
      </c>
      <c r="C80" s="36"/>
      <c r="E80" s="35"/>
    </row>
    <row r="81" spans="1:5" x14ac:dyDescent="0.25">
      <c r="A81" s="33" t="s">
        <v>167</v>
      </c>
      <c r="B81" s="38" t="s">
        <v>108</v>
      </c>
      <c r="C81" s="36"/>
      <c r="E81" s="35"/>
    </row>
    <row r="82" spans="1:5" x14ac:dyDescent="0.25">
      <c r="A82" s="33" t="s">
        <v>168</v>
      </c>
      <c r="B82" s="38" t="s">
        <v>109</v>
      </c>
      <c r="C82" s="36"/>
      <c r="E82" s="35"/>
    </row>
    <row r="83" spans="1:5" x14ac:dyDescent="0.25">
      <c r="A83" s="33" t="s">
        <v>169</v>
      </c>
      <c r="B83" s="38" t="s">
        <v>110</v>
      </c>
      <c r="C83" s="36"/>
      <c r="E83" s="35"/>
    </row>
    <row r="84" spans="1:5" x14ac:dyDescent="0.25">
      <c r="A84" s="33" t="s">
        <v>170</v>
      </c>
      <c r="B84" s="38" t="s">
        <v>197</v>
      </c>
      <c r="C84" s="36"/>
      <c r="E84" s="35"/>
    </row>
    <row r="85" spans="1:5" x14ac:dyDescent="0.25">
      <c r="A85" s="33" t="s">
        <v>171</v>
      </c>
      <c r="B85" s="38">
        <v>17</v>
      </c>
      <c r="C85" s="36">
        <v>273038613.89573419</v>
      </c>
      <c r="E85" s="35"/>
    </row>
    <row r="86" spans="1:5" ht="30" x14ac:dyDescent="0.25">
      <c r="A86" s="33" t="s">
        <v>172</v>
      </c>
      <c r="B86" s="38">
        <v>18</v>
      </c>
      <c r="C86" s="36"/>
      <c r="E86" s="35"/>
    </row>
    <row r="87" spans="1:5" x14ac:dyDescent="0.25">
      <c r="A87" s="33" t="s">
        <v>173</v>
      </c>
      <c r="B87" s="38">
        <v>19</v>
      </c>
      <c r="C87" s="36">
        <v>21925.696125800001</v>
      </c>
      <c r="E87" s="35"/>
    </row>
    <row r="88" spans="1:5" x14ac:dyDescent="0.25">
      <c r="A88" s="33" t="s">
        <v>174</v>
      </c>
      <c r="B88" s="38">
        <v>20</v>
      </c>
      <c r="C88" s="34">
        <v>9672333.8514999002</v>
      </c>
      <c r="E88" s="35"/>
    </row>
    <row r="89" spans="1:5" x14ac:dyDescent="0.25">
      <c r="A89" s="33" t="s">
        <v>175</v>
      </c>
      <c r="B89" s="38">
        <v>21</v>
      </c>
      <c r="C89" s="36"/>
      <c r="E89" s="35"/>
    </row>
    <row r="90" spans="1:5" x14ac:dyDescent="0.25">
      <c r="A90" s="33" t="s">
        <v>176</v>
      </c>
      <c r="B90" s="38">
        <v>22</v>
      </c>
      <c r="C90" s="36"/>
      <c r="E90" s="35"/>
    </row>
    <row r="91" spans="1:5" x14ac:dyDescent="0.25">
      <c r="A91" s="33" t="s">
        <v>177</v>
      </c>
      <c r="B91" s="38">
        <v>23</v>
      </c>
      <c r="C91" s="36"/>
      <c r="E91" s="35"/>
    </row>
    <row r="92" spans="1:5" x14ac:dyDescent="0.25">
      <c r="A92" s="33" t="s">
        <v>178</v>
      </c>
      <c r="B92" s="38">
        <v>24</v>
      </c>
      <c r="C92" s="36"/>
      <c r="E92" s="35"/>
    </row>
    <row r="93" spans="1:5" x14ac:dyDescent="0.25">
      <c r="A93" s="33" t="s">
        <v>5</v>
      </c>
      <c r="B93" s="38"/>
      <c r="C93" s="36"/>
      <c r="E93" s="35"/>
    </row>
    <row r="94" spans="1:5" x14ac:dyDescent="0.25">
      <c r="A94" s="33" t="s">
        <v>179</v>
      </c>
      <c r="B94" s="38" t="s">
        <v>293</v>
      </c>
      <c r="C94" s="36"/>
      <c r="E94" s="35"/>
    </row>
    <row r="95" spans="1:5" x14ac:dyDescent="0.25">
      <c r="A95" s="33" t="s">
        <v>180</v>
      </c>
      <c r="B95" s="38" t="s">
        <v>294</v>
      </c>
      <c r="C95" s="36"/>
      <c r="E95" s="35"/>
    </row>
    <row r="96" spans="1:5" x14ac:dyDescent="0.25">
      <c r="A96" s="33" t="s">
        <v>181</v>
      </c>
      <c r="B96" s="38" t="s">
        <v>295</v>
      </c>
      <c r="C96" s="36"/>
      <c r="E96" s="35"/>
    </row>
    <row r="97" spans="1:5" x14ac:dyDescent="0.25">
      <c r="A97" s="33" t="s">
        <v>182</v>
      </c>
      <c r="B97" s="38" t="s">
        <v>296</v>
      </c>
      <c r="C97" s="36"/>
      <c r="E97" s="35"/>
    </row>
    <row r="98" spans="1:5" ht="30" x14ac:dyDescent="0.25">
      <c r="A98" s="33" t="s">
        <v>183</v>
      </c>
      <c r="B98" s="38">
        <v>25</v>
      </c>
      <c r="C98" s="36">
        <v>9248650</v>
      </c>
      <c r="E98" s="35"/>
    </row>
    <row r="99" spans="1:5" x14ac:dyDescent="0.25">
      <c r="A99" s="33" t="s">
        <v>184</v>
      </c>
      <c r="B99" s="38">
        <v>26</v>
      </c>
      <c r="C99" s="36">
        <v>209249.89105949999</v>
      </c>
      <c r="E99" s="35"/>
    </row>
    <row r="100" spans="1:5" x14ac:dyDescent="0.25">
      <c r="A100" s="33" t="s">
        <v>5</v>
      </c>
      <c r="B100" s="38"/>
      <c r="C100" s="36"/>
      <c r="E100" s="35"/>
    </row>
    <row r="101" spans="1:5" x14ac:dyDescent="0.25">
      <c r="A101" s="33" t="s">
        <v>185</v>
      </c>
      <c r="B101" s="38" t="s">
        <v>297</v>
      </c>
      <c r="C101" s="36">
        <v>77763.910123299996</v>
      </c>
      <c r="E101" s="35"/>
    </row>
    <row r="102" spans="1:5" x14ac:dyDescent="0.25">
      <c r="A102" s="33" t="s">
        <v>186</v>
      </c>
      <c r="B102" s="38" t="s">
        <v>298</v>
      </c>
      <c r="C102" s="36">
        <v>550</v>
      </c>
      <c r="E102" s="35"/>
    </row>
    <row r="103" spans="1:5" x14ac:dyDescent="0.25">
      <c r="A103" s="33" t="s">
        <v>187</v>
      </c>
      <c r="B103" s="38" t="s">
        <v>299</v>
      </c>
      <c r="C103" s="36">
        <v>60612.369390399996</v>
      </c>
      <c r="E103" s="35"/>
    </row>
    <row r="104" spans="1:5" x14ac:dyDescent="0.25">
      <c r="A104" s="33" t="s">
        <v>254</v>
      </c>
      <c r="B104" s="38" t="s">
        <v>300</v>
      </c>
      <c r="C104" s="36">
        <v>899</v>
      </c>
      <c r="E104" s="35"/>
    </row>
    <row r="105" spans="1:5" ht="30" x14ac:dyDescent="0.25">
      <c r="A105" s="33" t="s">
        <v>188</v>
      </c>
      <c r="B105" s="38" t="s">
        <v>301</v>
      </c>
      <c r="C105" s="36">
        <v>8233.6115458000004</v>
      </c>
      <c r="E105" s="35"/>
    </row>
    <row r="106" spans="1:5" x14ac:dyDescent="0.25">
      <c r="A106" s="33" t="s">
        <v>189</v>
      </c>
      <c r="B106" s="38" t="s">
        <v>302</v>
      </c>
      <c r="C106" s="36">
        <v>61191</v>
      </c>
      <c r="E106" s="35"/>
    </row>
    <row r="107" spans="1:5" x14ac:dyDescent="0.25">
      <c r="A107" s="33" t="s">
        <v>190</v>
      </c>
      <c r="B107" s="38">
        <v>27</v>
      </c>
      <c r="C107" s="36">
        <v>2571245.4343093</v>
      </c>
      <c r="E107" s="35"/>
    </row>
    <row r="108" spans="1:5" s="29" customFormat="1" ht="14.25" x14ac:dyDescent="0.2">
      <c r="A108" s="37" t="s">
        <v>255</v>
      </c>
      <c r="B108" s="38">
        <v>28</v>
      </c>
      <c r="C108" s="41">
        <f>f_14_4+f_15_4+f_17_4+f_19_4+f_20_4+f_25_4+f_26_4+f_27_4</f>
        <v>294807982.13456661</v>
      </c>
      <c r="E108" s="40"/>
    </row>
    <row r="109" spans="1:5" s="29" customFormat="1" ht="14.25" x14ac:dyDescent="0.2">
      <c r="A109" s="37" t="s">
        <v>256</v>
      </c>
      <c r="B109" s="38">
        <v>29</v>
      </c>
      <c r="C109" s="42">
        <f>f_13_4-f_28_4</f>
        <v>2262673.7053049207</v>
      </c>
      <c r="E109" s="40"/>
    </row>
    <row r="110" spans="1:5" x14ac:dyDescent="0.25">
      <c r="A110" s="33" t="s">
        <v>191</v>
      </c>
      <c r="B110" s="38">
        <v>30</v>
      </c>
      <c r="C110" s="36">
        <v>0</v>
      </c>
      <c r="E110" s="35"/>
    </row>
    <row r="111" spans="1:5" s="29" customFormat="1" ht="14.25" x14ac:dyDescent="0.2">
      <c r="A111" s="37" t="s">
        <v>257</v>
      </c>
      <c r="B111" s="38">
        <v>31</v>
      </c>
      <c r="C111" s="42">
        <f>f_29_4</f>
        <v>2262673.7053049207</v>
      </c>
      <c r="E111" s="40"/>
    </row>
    <row r="112" spans="1:5" x14ac:dyDescent="0.25">
      <c r="A112" s="33" t="s">
        <v>192</v>
      </c>
      <c r="B112" s="38">
        <v>32</v>
      </c>
      <c r="C112" s="36"/>
      <c r="E112" s="35"/>
    </row>
    <row r="113" spans="1:5" s="29" customFormat="1" ht="14.25" x14ac:dyDescent="0.2">
      <c r="A113" s="37" t="s">
        <v>258</v>
      </c>
      <c r="B113" s="38">
        <v>33</v>
      </c>
      <c r="C113" s="42">
        <f>f_31_4</f>
        <v>2262673.7053049207</v>
      </c>
      <c r="E113" s="40"/>
    </row>
    <row r="114" spans="1:5" x14ac:dyDescent="0.25">
      <c r="E114" s="32"/>
    </row>
    <row r="115" spans="1:5" x14ac:dyDescent="0.25">
      <c r="A115" s="25" t="s">
        <v>84</v>
      </c>
      <c r="E115" s="32"/>
    </row>
    <row r="116" spans="1:5" x14ac:dyDescent="0.25">
      <c r="A116" s="25" t="s">
        <v>85</v>
      </c>
      <c r="B116" s="51" t="s">
        <v>86</v>
      </c>
      <c r="C116" s="27" t="s">
        <v>314</v>
      </c>
      <c r="E116" s="32"/>
    </row>
    <row r="117" spans="1:5" x14ac:dyDescent="0.25">
      <c r="E117" s="32"/>
    </row>
    <row r="118" spans="1:5" x14ac:dyDescent="0.25">
      <c r="A118" s="25" t="s">
        <v>88</v>
      </c>
      <c r="B118" s="51" t="s">
        <v>86</v>
      </c>
      <c r="C118" s="27" t="s">
        <v>89</v>
      </c>
      <c r="E118" s="32"/>
    </row>
    <row r="119" spans="1:5" x14ac:dyDescent="0.25">
      <c r="A119" s="25" t="s">
        <v>90</v>
      </c>
      <c r="B119" s="51" t="s">
        <v>86</v>
      </c>
      <c r="C119" s="27" t="s">
        <v>89</v>
      </c>
      <c r="E119" s="32"/>
    </row>
    <row r="120" spans="1:5" x14ac:dyDescent="0.25">
      <c r="A120" s="25" t="s">
        <v>91</v>
      </c>
      <c r="C120" s="27" t="s">
        <v>315</v>
      </c>
      <c r="E120" s="32"/>
    </row>
    <row r="121" spans="1:5" x14ac:dyDescent="0.25">
      <c r="E121" s="32"/>
    </row>
    <row r="122" spans="1:5" x14ac:dyDescent="0.25">
      <c r="E122" s="32"/>
    </row>
  </sheetData>
  <mergeCells count="3">
    <mergeCell ref="A10:C10"/>
    <mergeCell ref="A11:C11"/>
    <mergeCell ref="A12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258</vt:i4>
      </vt:variant>
    </vt:vector>
  </HeadingPairs>
  <TitlesOfParts>
    <vt:vector size="260" baseType="lpstr">
      <vt:lpstr>БухБаланс</vt:lpstr>
      <vt:lpstr>ОПиУ</vt:lpstr>
      <vt:lpstr>f_1_1_3</vt:lpstr>
      <vt:lpstr>f_1_1_4</vt:lpstr>
      <vt:lpstr>f_1_2_3</vt:lpstr>
      <vt:lpstr>ОПиУ!f_1_2_4</vt:lpstr>
      <vt:lpstr>f_1_2_4</vt:lpstr>
      <vt:lpstr>f_1_3</vt:lpstr>
      <vt:lpstr>ОПиУ!f_1_3_1_1_4</vt:lpstr>
      <vt:lpstr>ОПиУ!f_1_3_1_2_4</vt:lpstr>
      <vt:lpstr>ОПиУ!f_1_3_1_4</vt:lpstr>
      <vt:lpstr>ОПиУ!f_1_3_2_1_4</vt:lpstr>
      <vt:lpstr>ОПиУ!f_1_3_2_2_4</vt:lpstr>
      <vt:lpstr>ОПиУ!f_1_3_2_4</vt:lpstr>
      <vt:lpstr>ОПиУ!f_1_3_3_1_4</vt:lpstr>
      <vt:lpstr>ОПиУ!f_1_3_3_4</vt:lpstr>
      <vt:lpstr>ОПиУ!f_1_3_4</vt:lpstr>
      <vt:lpstr>ОПиУ!f_1_4</vt:lpstr>
      <vt:lpstr>f_1_4</vt:lpstr>
      <vt:lpstr>ОПиУ!f_1_4_4</vt:lpstr>
      <vt:lpstr>ОПиУ!f_1_5_4</vt:lpstr>
      <vt:lpstr>ОПиУ!f_10_1_4</vt:lpstr>
      <vt:lpstr>ОПиУ!f_10_2_4</vt:lpstr>
      <vt:lpstr>f_10_3</vt:lpstr>
      <vt:lpstr>ОПиУ!f_10_3_4</vt:lpstr>
      <vt:lpstr>ОПиУ!f_10_4</vt:lpstr>
      <vt:lpstr>f_10_4</vt:lpstr>
      <vt:lpstr>ОПиУ!f_10_4_4</vt:lpstr>
      <vt:lpstr>f_11_3</vt:lpstr>
      <vt:lpstr>ОПиУ!f_11_4</vt:lpstr>
      <vt:lpstr>f_11_4</vt:lpstr>
      <vt:lpstr>f_12_3</vt:lpstr>
      <vt:lpstr>ОПиУ!f_12_4</vt:lpstr>
      <vt:lpstr>f_12_4</vt:lpstr>
      <vt:lpstr>f_13_3</vt:lpstr>
      <vt:lpstr>ОПиУ!f_13_4</vt:lpstr>
      <vt:lpstr>f_13_4</vt:lpstr>
      <vt:lpstr>ОПиУ!f_14_1_4</vt:lpstr>
      <vt:lpstr>ОПиУ!f_14_2_4</vt:lpstr>
      <vt:lpstr>f_14_3</vt:lpstr>
      <vt:lpstr>ОПиУ!f_14_3_4</vt:lpstr>
      <vt:lpstr>ОПиУ!f_14_4</vt:lpstr>
      <vt:lpstr>f_14_4</vt:lpstr>
      <vt:lpstr>ОПиУ!f_14_4_4</vt:lpstr>
      <vt:lpstr>f_15_1_1_3</vt:lpstr>
      <vt:lpstr>f_15_1_1_4</vt:lpstr>
      <vt:lpstr>f_15_1_2_3</vt:lpstr>
      <vt:lpstr>f_15_1_2_4</vt:lpstr>
      <vt:lpstr>f_15_1_3</vt:lpstr>
      <vt:lpstr>ОПиУ!f_15_1_4</vt:lpstr>
      <vt:lpstr>f_15_1_4</vt:lpstr>
      <vt:lpstr>f_15_2_3</vt:lpstr>
      <vt:lpstr>ОПиУ!f_15_2_4</vt:lpstr>
      <vt:lpstr>f_15_2_4</vt:lpstr>
      <vt:lpstr>f_15_3</vt:lpstr>
      <vt:lpstr>f_15_3_3</vt:lpstr>
      <vt:lpstr>ОПиУ!f_15_3_4</vt:lpstr>
      <vt:lpstr>f_15_3_4</vt:lpstr>
      <vt:lpstr>ОПиУ!f_15_4</vt:lpstr>
      <vt:lpstr>f_15_4</vt:lpstr>
      <vt:lpstr>f_15_4_3</vt:lpstr>
      <vt:lpstr>ОПиУ!f_15_4_4</vt:lpstr>
      <vt:lpstr>f_15_4_4</vt:lpstr>
      <vt:lpstr>f_15_5_3</vt:lpstr>
      <vt:lpstr>ОПиУ!f_15_5_4</vt:lpstr>
      <vt:lpstr>f_15_5_4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f_16_1_3</vt:lpstr>
      <vt:lpstr>ОПиУ!f_16_1_4</vt:lpstr>
      <vt:lpstr>f_16_1_4</vt:lpstr>
      <vt:lpstr>f_16_2_3</vt:lpstr>
      <vt:lpstr>ОПиУ!f_16_2_4</vt:lpstr>
      <vt:lpstr>f_16_2_4</vt:lpstr>
      <vt:lpstr>f_16_3</vt:lpstr>
      <vt:lpstr>f_16_3_3</vt:lpstr>
      <vt:lpstr>ОПиУ!f_16_3_4</vt:lpstr>
      <vt:lpstr>f_16_3_4</vt:lpstr>
      <vt:lpstr>ОПиУ!f_16_4</vt:lpstr>
      <vt:lpstr>f_16_4</vt:lpstr>
      <vt:lpstr>f_16_4_3</vt:lpstr>
      <vt:lpstr>ОПиУ!f_16_4_4</vt:lpstr>
      <vt:lpstr>f_16_4_4</vt:lpstr>
      <vt:lpstr>ОПиУ!f_16_5_4</vt:lpstr>
      <vt:lpstr>f_17_3</vt:lpstr>
      <vt:lpstr>ОПиУ!f_17_4</vt:lpstr>
      <vt:lpstr>f_17_4</vt:lpstr>
      <vt:lpstr>f_18_3</vt:lpstr>
      <vt:lpstr>ОПиУ!f_18_4</vt:lpstr>
      <vt:lpstr>f_18_4</vt:lpstr>
      <vt:lpstr>f_19_3</vt:lpstr>
      <vt:lpstr>ОПиУ!f_19_4</vt:lpstr>
      <vt:lpstr>f_19_4</vt:lpstr>
      <vt:lpstr>ОПиУ!f_2_1_1_4</vt:lpstr>
      <vt:lpstr>ОПиУ!f_2_1_2_4</vt:lpstr>
      <vt:lpstr>ОПиУ!f_2_1_4</vt:lpstr>
      <vt:lpstr>ОПиУ!f_2_2_4</vt:lpstr>
      <vt:lpstr>f_2_3</vt:lpstr>
      <vt:lpstr>ОПиУ!f_2_3_4</vt:lpstr>
      <vt:lpstr>ОПиУ!f_2_4</vt:lpstr>
      <vt:lpstr>f_2_4</vt:lpstr>
      <vt:lpstr>ОПиУ!f_2_4_4</vt:lpstr>
      <vt:lpstr>ОПиУ!f_2_5_4</vt:lpstr>
      <vt:lpstr>ОПиУ!f_2_6_4</vt:lpstr>
      <vt:lpstr>ОПиУ!f_2_7_4</vt:lpstr>
      <vt:lpstr>ОПиУ!f_2_8_4</vt:lpstr>
      <vt:lpstr>ОПиУ!f_2_9_4</vt:lpstr>
      <vt:lpstr>f_20_3</vt:lpstr>
      <vt:lpstr>ОПиУ!f_20_4</vt:lpstr>
      <vt:lpstr>f_20_4</vt:lpstr>
      <vt:lpstr>f_21_3</vt:lpstr>
      <vt:lpstr>ОПиУ!f_21_4</vt:lpstr>
      <vt:lpstr>f_21_4</vt:lpstr>
      <vt:lpstr>f_22_3</vt:lpstr>
      <vt:lpstr>ОПиУ!f_22_4</vt:lpstr>
      <vt:lpstr>f_22_4</vt:lpstr>
      <vt:lpstr>f_23_3</vt:lpstr>
      <vt:lpstr>ОПиУ!f_23_4</vt:lpstr>
      <vt:lpstr>f_23_4</vt:lpstr>
      <vt:lpstr>ОПиУ!f_24_1_4</vt:lpstr>
      <vt:lpstr>ОПиУ!f_24_2_4</vt:lpstr>
      <vt:lpstr>f_24_3</vt:lpstr>
      <vt:lpstr>ОПиУ!f_24_3_4</vt:lpstr>
      <vt:lpstr>ОПиУ!f_24_4</vt:lpstr>
      <vt:lpstr>f_24_4</vt:lpstr>
      <vt:lpstr>ОПиУ!f_24_4_4</vt:lpstr>
      <vt:lpstr>f_25_3</vt:lpstr>
      <vt:lpstr>ОПиУ!f_25_4</vt:lpstr>
      <vt:lpstr>f_25_4</vt:lpstr>
      <vt:lpstr>f_26_3</vt:lpstr>
      <vt:lpstr>ОПиУ!f_26_3_4</vt:lpstr>
      <vt:lpstr>ОПиУ!f_26_4</vt:lpstr>
      <vt:lpstr>f_26_4</vt:lpstr>
      <vt:lpstr>ОПиУ!f_26_4_4</vt:lpstr>
      <vt:lpstr>ОПиУ!f_26_5_4</vt:lpstr>
      <vt:lpstr>ОПиУ!f_26_6_4</vt:lpstr>
      <vt:lpstr>ОПиУ!f_26_7_4</vt:lpstr>
      <vt:lpstr>f_27_3</vt:lpstr>
      <vt:lpstr>ОПиУ!f_27_4</vt:lpstr>
      <vt:lpstr>f_27_4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f_31_3</vt:lpstr>
      <vt:lpstr>ОПиУ!f_31_4</vt:lpstr>
      <vt:lpstr>f_31_4</vt:lpstr>
      <vt:lpstr>f_32_3</vt:lpstr>
      <vt:lpstr>ОПиУ!f_32_4</vt:lpstr>
      <vt:lpstr>f_32_4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f_5_3</vt:lpstr>
      <vt:lpstr>ОПиУ!f_5_4</vt:lpstr>
      <vt:lpstr>f_5_4</vt:lpstr>
      <vt:lpstr>f_6_1_3</vt:lpstr>
      <vt:lpstr>f_6_1_4</vt:lpstr>
      <vt:lpstr>f_6_3</vt:lpstr>
      <vt:lpstr>ОПиУ!f_6_4</vt:lpstr>
      <vt:lpstr>f_6_4</vt:lpstr>
      <vt:lpstr>f_7_1_3</vt:lpstr>
      <vt:lpstr>f_7_1_4</vt:lpstr>
      <vt:lpstr>f_7_3</vt:lpstr>
      <vt:lpstr>ОПиУ!f_7_4</vt:lpstr>
      <vt:lpstr>f_7_4</vt:lpstr>
      <vt:lpstr>f_8_3</vt:lpstr>
      <vt:lpstr>ОПиУ!f_8_4</vt:lpstr>
      <vt:lpstr>f_8_4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admin</cp:lastModifiedBy>
  <cp:lastPrinted>2023-03-07T18:22:55Z</cp:lastPrinted>
  <dcterms:created xsi:type="dcterms:W3CDTF">2016-05-11T10:00:37Z</dcterms:created>
  <dcterms:modified xsi:type="dcterms:W3CDTF">2023-07-12T11:38:23Z</dcterms:modified>
</cp:coreProperties>
</file>