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vzavod1-my.sharepoint.com/personal/raissa_radchenko_oasis-logistics_kz/Documents/Рабочий стол/Оазис/ФО/1 кв 2025/"/>
    </mc:Choice>
  </mc:AlternateContent>
  <xr:revisionPtr revIDLastSave="370" documentId="8_{F8ECBA95-522F-43AB-9FD2-14BDF19BF595}" xr6:coauthVersionLast="47" xr6:coauthVersionMax="47" xr10:uidLastSave="{1B1AF7A8-C772-462E-8ACB-934DF9F1088C}"/>
  <bookViews>
    <workbookView xWindow="-120" yWindow="-120" windowWidth="29040" windowHeight="15720" activeTab="3" xr2:uid="{4FDACD9D-4966-4C84-9221-9C54FAC663B8}"/>
  </bookViews>
  <sheets>
    <sheet name="ББ" sheetId="1" r:id="rId1"/>
    <sheet name="ОСД" sheetId="2" r:id="rId2"/>
    <sheet name="ДДС" sheetId="3" r:id="rId3"/>
    <sheet name="ОИК" sheetId="4" r:id="rId4"/>
  </sheets>
  <externalReferences>
    <externalReference r:id="rId5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E11" i="4"/>
  <c r="E10" i="4"/>
  <c r="D11" i="4"/>
  <c r="C11" i="4"/>
  <c r="E9" i="4"/>
  <c r="E8" i="4"/>
  <c r="D15" i="4"/>
  <c r="C15" i="4"/>
  <c r="E15" i="4" s="1"/>
  <c r="C48" i="3"/>
  <c r="C39" i="3"/>
  <c r="C34" i="3"/>
  <c r="C44" i="3" s="1"/>
  <c r="C28" i="3"/>
  <c r="C24" i="3"/>
  <c r="C14" i="3"/>
  <c r="C11" i="3"/>
  <c r="C8" i="3" s="1"/>
  <c r="C21" i="2"/>
  <c r="C19" i="2"/>
  <c r="D50" i="1"/>
  <c r="C50" i="1"/>
  <c r="D49" i="1"/>
  <c r="C49" i="1"/>
  <c r="D48" i="1"/>
  <c r="C48" i="1"/>
  <c r="D39" i="1"/>
  <c r="C39" i="1"/>
  <c r="D32" i="1"/>
  <c r="C32" i="1"/>
  <c r="D25" i="1"/>
  <c r="C25" i="1"/>
  <c r="D15" i="1"/>
  <c r="D26" i="1" s="1"/>
  <c r="C15" i="1"/>
  <c r="C26" i="1" s="1"/>
  <c r="C32" i="3" l="1"/>
  <c r="C22" i="3"/>
  <c r="C45" i="3" s="1"/>
</calcChain>
</file>

<file path=xl/sharedStrings.xml><?xml version="1.0" encoding="utf-8"?>
<sst xmlns="http://schemas.openxmlformats.org/spreadsheetml/2006/main" count="172" uniqueCount="125">
  <si>
    <t>Примечания*</t>
  </si>
  <si>
    <t xml:space="preserve">АКТИВЫ </t>
  </si>
  <si>
    <t xml:space="preserve">Долгосрочные активы </t>
  </si>
  <si>
    <t xml:space="preserve"> </t>
  </si>
  <si>
    <t xml:space="preserve">Основные средства </t>
  </si>
  <si>
    <t>Незавершенное строительство</t>
  </si>
  <si>
    <t>Инвестиционная недвижимость</t>
  </si>
  <si>
    <t>Авансы, выданные под долгосрочные активы</t>
  </si>
  <si>
    <t>Активы по отложенному подоходному налогу</t>
  </si>
  <si>
    <t xml:space="preserve">Итого долгосрочные активы </t>
  </si>
  <si>
    <t>Текущие активы</t>
  </si>
  <si>
    <t>Запасы</t>
  </si>
  <si>
    <t>Дебиторская задолженность по аренде краткосрочная</t>
  </si>
  <si>
    <t>Авансы выданные</t>
  </si>
  <si>
    <t>Предоплата по прочим налогам и платежам</t>
  </si>
  <si>
    <t>Прочие текущие активы</t>
  </si>
  <si>
    <t xml:space="preserve">Денежные средства и их эквиваленты  </t>
  </si>
  <si>
    <t>Итого текущие активы</t>
  </si>
  <si>
    <t xml:space="preserve">Итого активы </t>
  </si>
  <si>
    <t xml:space="preserve">СОБСТВЕННЫЙ КАПИТАЛ И ОБЯЗАТЕЛЬСТВА </t>
  </si>
  <si>
    <t xml:space="preserve">Собственный капитал </t>
  </si>
  <si>
    <t xml:space="preserve">Уставный капитал </t>
  </si>
  <si>
    <t>Дополнительно оплаченный капитал</t>
  </si>
  <si>
    <t>Нераспределенная прибыль (непокрытый убыток)</t>
  </si>
  <si>
    <t>Итого собственный капитал</t>
  </si>
  <si>
    <t xml:space="preserve">Долгосрочные обязательства </t>
  </si>
  <si>
    <t>Займы долгосрочные</t>
  </si>
  <si>
    <t>Обеспечительные взносы по договорам аренды долгосрочные</t>
  </si>
  <si>
    <t>Обязательства по отложенному подоходному налогу</t>
  </si>
  <si>
    <t xml:space="preserve">Итого долгосрочные обязательства </t>
  </si>
  <si>
    <t>Текущие обязательства</t>
  </si>
  <si>
    <t>Займы текущие</t>
  </si>
  <si>
    <t xml:space="preserve">Торговая и прочая кредиторская задолженность </t>
  </si>
  <si>
    <t>Обязательства по прочим налогам и платежам</t>
  </si>
  <si>
    <t>Авансы полученные</t>
  </si>
  <si>
    <t>Прочие текущие обязательства</t>
  </si>
  <si>
    <t>Итого текущие обязательства</t>
  </si>
  <si>
    <t xml:space="preserve">Итого обязательства </t>
  </si>
  <si>
    <t xml:space="preserve">Итого собственный капитал и обязательства </t>
  </si>
  <si>
    <t>Примечания *</t>
  </si>
  <si>
    <t>Уставный капитал</t>
  </si>
  <si>
    <r>
      <t xml:space="preserve">Примечания </t>
    </r>
    <r>
      <rPr>
        <b/>
        <vertAlign val="superscript"/>
        <sz val="9"/>
        <color theme="1"/>
        <rFont val="Times New Roman"/>
        <family val="1"/>
        <charset val="204"/>
      </rPr>
      <t>*</t>
    </r>
  </si>
  <si>
    <t>За три месяца, закончившихся 31 марта 2024 г.</t>
  </si>
  <si>
    <t>Выручка</t>
  </si>
  <si>
    <t xml:space="preserve">Себестоимость </t>
  </si>
  <si>
    <t>Валовая прибыль</t>
  </si>
  <si>
    <t>Общие и административные расходы</t>
  </si>
  <si>
    <t>Убыток от выбытия основных средств и инвестиционной недвижимости</t>
  </si>
  <si>
    <t>Прочие доходы (расходы), нетто</t>
  </si>
  <si>
    <t>Финансовые доходы</t>
  </si>
  <si>
    <t>Финансовые расходы</t>
  </si>
  <si>
    <t>Убыток до налогообложения</t>
  </si>
  <si>
    <t>Экономия по подоходному налогу</t>
  </si>
  <si>
    <t>Итоговый убыток за год</t>
  </si>
  <si>
    <t xml:space="preserve">Прочий совокупный доход </t>
  </si>
  <si>
    <t>Совокупный убыток за год</t>
  </si>
  <si>
    <t>18.1</t>
  </si>
  <si>
    <t>Движение денежных средств от операционной деятельности</t>
  </si>
  <si>
    <t>Поступление денежных средств, всего</t>
  </si>
  <si>
    <t>в том числе:</t>
  </si>
  <si>
    <t xml:space="preserve">  услуги аренды</t>
  </si>
  <si>
    <t xml:space="preserve">  обеспечительные взносы от арендаторов</t>
  </si>
  <si>
    <t xml:space="preserve">  авансы полученные</t>
  </si>
  <si>
    <t xml:space="preserve">  прочие поступления</t>
  </si>
  <si>
    <t>Выбытие денежных средств, всего</t>
  </si>
  <si>
    <t xml:space="preserve">  платежи поставщикам за товары и услуги</t>
  </si>
  <si>
    <t xml:space="preserve">  авансы выданные</t>
  </si>
  <si>
    <t xml:space="preserve">  выплаты по заработной плате</t>
  </si>
  <si>
    <t xml:space="preserve">  прочие налоги и платежи</t>
  </si>
  <si>
    <t xml:space="preserve">  прочие выплаты</t>
  </si>
  <si>
    <t xml:space="preserve">Чистое изменение денежных средств от операционной деятельности </t>
  </si>
  <si>
    <t xml:space="preserve">Движение денежных средств от инвестиционной деятельности </t>
  </si>
  <si>
    <t xml:space="preserve">  приобретение основных средств, инвестиционной недвижимости, незавершенного строительства</t>
  </si>
  <si>
    <t>6,7,8</t>
  </si>
  <si>
    <t xml:space="preserve"> авансы, выданные под долгосрочные активы</t>
  </si>
  <si>
    <t>Чистое изменение денежных средств от инвестиционной деятельности</t>
  </si>
  <si>
    <t xml:space="preserve">Движение денежных средств от финансовой деятельности </t>
  </si>
  <si>
    <t xml:space="preserve">Чистое изменение денежных средств от финансовой деятельности </t>
  </si>
  <si>
    <t xml:space="preserve">Чистое изменение денежных средств и их эквивалентов </t>
  </si>
  <si>
    <t>Денежные средства и их эквиваленты на начало периода</t>
  </si>
  <si>
    <t>Денежные средства и их эквиваленты на конец периода</t>
  </si>
  <si>
    <t>Итого</t>
  </si>
  <si>
    <t xml:space="preserve">На 1 января 2024 г. </t>
  </si>
  <si>
    <t>Убыток и совокупный убыток за год</t>
  </si>
  <si>
    <t xml:space="preserve">На 31 марта 2024 г. </t>
  </si>
  <si>
    <t xml:space="preserve">Операции с собственником </t>
  </si>
  <si>
    <t xml:space="preserve">ТОО «OASIS LOGISTICS» </t>
  </si>
  <si>
    <t>ПРОМЕЖУТОЧНЫЙ ОТЧЕТ О ФИНАНСОВОМ ПОЛОЖЕНИИ</t>
  </si>
  <si>
    <t>(в тыс. тенге)</t>
  </si>
  <si>
    <t xml:space="preserve">Главный бухгалтер </t>
  </si>
  <si>
    <t xml:space="preserve">                                               __________________ </t>
  </si>
  <si>
    <t>Радченко Р. В.</t>
  </si>
  <si>
    <t xml:space="preserve">__________________ </t>
  </si>
  <si>
    <t>ПРОМЕЖУТОЧНЫЙ ОТЧЕТ О СОВОКУПНОМ ДОХОДЕ</t>
  </si>
  <si>
    <t>ПРОМЕЖУТОЧНЫЙ ОТЧЕТ О ДВИЖЕНИИ ДЕНЕЖНЫХ СРЕДСТВ</t>
  </si>
  <si>
    <t>ПРОМЕЖУТОЧНЫЙ ОТЧЕТ ОБ ИЗМЕНЕНИЯХ В СОБСТВЕННОМ КАИТАЛЕ</t>
  </si>
  <si>
    <t>ПО СОСТОЯНИЮ НА 31 МАРТА 2025 ГОДА (НЕ АУДИРОВАНО)</t>
  </si>
  <si>
    <t>На 31.12.2024 г.</t>
  </si>
  <si>
    <t>На 31.03.2025 г.</t>
  </si>
  <si>
    <t>Долгосрочный НДС к зачету</t>
  </si>
  <si>
    <t>Прочие финансовые активы</t>
  </si>
  <si>
    <t>Предоплата по подоходному налогу</t>
  </si>
  <si>
    <t>Выпущенные долговые ценные бумаги</t>
  </si>
  <si>
    <t>Доходы будущих периодов</t>
  </si>
  <si>
    <t>Утверждено и подписано от имени руководства 30 апреля 2025 г.</t>
  </si>
  <si>
    <t>Директор</t>
  </si>
  <si>
    <t>Алгазиева З.А.</t>
  </si>
  <si>
    <t>11</t>
  </si>
  <si>
    <t>9</t>
  </si>
  <si>
    <t>17</t>
  </si>
  <si>
    <t>ЗА ТРИ МЕСЯЦА, ЗАКОНЧИВШИХСЯ 31 МАРТА 2025 ГОДА (НЕ АУДИРОВАНО)</t>
  </si>
  <si>
    <t>За три месяца, закончившихся 31 марта 2025 г.</t>
  </si>
  <si>
    <t>Прибыль (убыток) от курсовой разницы, нетто</t>
  </si>
  <si>
    <t>Прочие расходы, нетто</t>
  </si>
  <si>
    <t>За три месяца, закончившихся 31 марта  2024 г.</t>
  </si>
  <si>
    <t>возврат обеспечительных взносов</t>
  </si>
  <si>
    <t xml:space="preserve">   вознаграждение по депозитам</t>
  </si>
  <si>
    <t xml:space="preserve">  реализация основных средств</t>
  </si>
  <si>
    <t>поступления в уставный капитал</t>
  </si>
  <si>
    <t>поступления по банковским займам</t>
  </si>
  <si>
    <t>поступления от размещения облигаций</t>
  </si>
  <si>
    <t>погашение банковских займов</t>
  </si>
  <si>
    <t>вознаграждения от  размещения облигаций</t>
  </si>
  <si>
    <t>вознаграждения по банковским займам</t>
  </si>
  <si>
    <t xml:space="preserve">Влияние изменений обменного курса на сальдо денежных средств в иностранной валюте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</si>
</sst>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Aptos Narrow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ptos"/>
      <family val="2"/>
    </font>
    <font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quotePrefix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1" quotePrefix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wrapText="1"/>
    </xf>
    <xf numFmtId="49" fontId="3" fillId="2" borderId="1" xfId="1" quotePrefix="1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 applyProtection="1">
      <alignment horizontal="right" vertical="center" wrapText="1"/>
      <protection locked="0"/>
    </xf>
    <xf numFmtId="16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ivzavod1-my.sharepoint.com/personal/raissa_radchenko_oasis-logistics_kz/Documents/&#1056;&#1072;&#1073;&#1086;&#1095;&#1080;&#1081;%20&#1089;&#1090;&#1086;&#1083;/&#1054;&#1072;&#1079;&#1080;&#1089;/&#1060;&#1054;/1%20&#1082;&#1074;%202025/&#1060;&#1054;_OL_1%20&#1082;&#1074;%202025.xlsx" TargetMode="External"/><Relationship Id="rId1" Type="http://schemas.openxmlformats.org/officeDocument/2006/relationships/externalLinkPath" Target="&#1060;&#1054;_OL_1%20&#1082;&#107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зменения"/>
      <sheetName val="Инструкция"/>
      <sheetName val="Содержание"/>
      <sheetName val="ОСВ_2024"/>
      <sheetName val="ПФО_2024"/>
      <sheetName val="ПФО_2022"/>
      <sheetName val="ПФО_2021"/>
      <sheetName val="ПФО_2020"/>
      <sheetName val="ПФО_2025"/>
      <sheetName val="ОСВ_2025"/>
      <sheetName val="ОСВ_2022"/>
      <sheetName val="ОСВ_2020"/>
      <sheetName val="Ф1"/>
      <sheetName val="Ф2"/>
      <sheetName val="Ф3"/>
      <sheetName val="Ф3_1"/>
      <sheetName val="Ф4"/>
      <sheetName val="Кор-ка 2024"/>
      <sheetName val="2"/>
      <sheetName val="ОС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_АО"/>
      <sheetName val="15"/>
      <sheetName val="16"/>
      <sheetName val="Займы"/>
      <sheetName val="16А"/>
      <sheetName val="17"/>
      <sheetName val="18"/>
      <sheetName val="19"/>
      <sheetName val="20"/>
      <sheetName val="21"/>
      <sheetName val="22"/>
      <sheetName val="23"/>
      <sheetName val="24"/>
      <sheetName val="28"/>
      <sheetName val="29"/>
      <sheetName val="25"/>
      <sheetName val="26"/>
      <sheetName val="27"/>
      <sheetName val="30"/>
      <sheetName val="31"/>
      <sheetName val="32"/>
      <sheetName val="33"/>
      <sheetName val="34_1"/>
      <sheetName val="34"/>
      <sheetName val="35"/>
      <sheetName val="КПН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Курсы валю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574A-69D5-44BC-AD18-B9A19620950E}">
  <dimension ref="A1:D59"/>
  <sheetViews>
    <sheetView topLeftCell="A36" workbookViewId="0">
      <selection activeCell="A52" sqref="A52:XFD58"/>
    </sheetView>
  </sheetViews>
  <sheetFormatPr defaultRowHeight="15" x14ac:dyDescent="0.25"/>
  <cols>
    <col min="1" max="1" width="48.42578125" customWidth="1"/>
    <col min="2" max="2" width="13" customWidth="1"/>
    <col min="3" max="3" width="21.140625" customWidth="1"/>
    <col min="4" max="4" width="26.5703125" customWidth="1"/>
  </cols>
  <sheetData>
    <row r="1" spans="1:4" x14ac:dyDescent="0.25">
      <c r="A1" s="21" t="s">
        <v>86</v>
      </c>
    </row>
    <row r="2" spans="1:4" x14ac:dyDescent="0.25">
      <c r="A2" s="21" t="s">
        <v>87</v>
      </c>
    </row>
    <row r="3" spans="1:4" x14ac:dyDescent="0.25">
      <c r="A3" s="21" t="s">
        <v>96</v>
      </c>
    </row>
    <row r="4" spans="1:4" x14ac:dyDescent="0.25">
      <c r="A4" s="21" t="s">
        <v>88</v>
      </c>
    </row>
    <row r="6" spans="1:4" x14ac:dyDescent="0.25">
      <c r="A6" s="1"/>
      <c r="B6" s="2" t="s">
        <v>0</v>
      </c>
      <c r="C6" s="3" t="s">
        <v>98</v>
      </c>
      <c r="D6" s="3" t="s">
        <v>97</v>
      </c>
    </row>
    <row r="7" spans="1:4" x14ac:dyDescent="0.25">
      <c r="A7" s="4" t="s">
        <v>1</v>
      </c>
      <c r="B7" s="5"/>
      <c r="C7" s="6"/>
      <c r="D7" s="6"/>
    </row>
    <row r="8" spans="1:4" x14ac:dyDescent="0.25">
      <c r="A8" s="4" t="s">
        <v>2</v>
      </c>
      <c r="B8" s="5" t="s">
        <v>3</v>
      </c>
      <c r="C8" s="7"/>
      <c r="D8" s="7"/>
    </row>
    <row r="9" spans="1:4" x14ac:dyDescent="0.25">
      <c r="A9" s="39" t="s">
        <v>4</v>
      </c>
      <c r="B9" s="9">
        <v>6</v>
      </c>
      <c r="C9" s="6">
        <v>57628</v>
      </c>
      <c r="D9" s="6">
        <v>61107</v>
      </c>
    </row>
    <row r="10" spans="1:4" x14ac:dyDescent="0.25">
      <c r="A10" s="39" t="s">
        <v>5</v>
      </c>
      <c r="B10" s="9">
        <v>7</v>
      </c>
      <c r="C10" s="6">
        <v>10063553</v>
      </c>
      <c r="D10" s="6">
        <v>8540607</v>
      </c>
    </row>
    <row r="11" spans="1:4" x14ac:dyDescent="0.25">
      <c r="A11" s="39" t="s">
        <v>6</v>
      </c>
      <c r="B11" s="9">
        <v>8</v>
      </c>
      <c r="C11" s="6">
        <v>1189500</v>
      </c>
      <c r="D11" s="6">
        <v>1194088</v>
      </c>
    </row>
    <row r="12" spans="1:4" x14ac:dyDescent="0.25">
      <c r="A12" s="39" t="s">
        <v>7</v>
      </c>
      <c r="B12" s="9"/>
      <c r="C12" s="6">
        <v>1797000</v>
      </c>
      <c r="D12" s="6">
        <v>2733895</v>
      </c>
    </row>
    <row r="13" spans="1:4" x14ac:dyDescent="0.25">
      <c r="A13" s="39" t="s">
        <v>99</v>
      </c>
      <c r="B13" s="9">
        <v>10</v>
      </c>
      <c r="C13" s="6">
        <v>946491</v>
      </c>
      <c r="D13" s="6">
        <v>946491</v>
      </c>
    </row>
    <row r="14" spans="1:4" x14ac:dyDescent="0.25">
      <c r="A14" s="39" t="s">
        <v>8</v>
      </c>
      <c r="B14" s="9">
        <v>21</v>
      </c>
      <c r="C14" s="6">
        <v>0</v>
      </c>
      <c r="D14" s="6">
        <v>0</v>
      </c>
    </row>
    <row r="15" spans="1:4" x14ac:dyDescent="0.25">
      <c r="A15" s="4" t="s">
        <v>9</v>
      </c>
      <c r="B15" s="5"/>
      <c r="C15" s="10">
        <f>SUM(C9:C14)</f>
        <v>14054172</v>
      </c>
      <c r="D15" s="10">
        <f>SUM(D9:D14)</f>
        <v>13476188</v>
      </c>
    </row>
    <row r="16" spans="1:4" x14ac:dyDescent="0.25">
      <c r="A16" s="4" t="s">
        <v>10</v>
      </c>
      <c r="B16" s="5"/>
      <c r="C16" s="11"/>
      <c r="D16" s="11"/>
    </row>
    <row r="17" spans="1:4" x14ac:dyDescent="0.25">
      <c r="A17" s="39" t="s">
        <v>11</v>
      </c>
      <c r="B17" s="20"/>
      <c r="C17" s="6">
        <v>128</v>
      </c>
      <c r="D17" s="6">
        <v>172</v>
      </c>
    </row>
    <row r="18" spans="1:4" x14ac:dyDescent="0.25">
      <c r="A18" s="39" t="s">
        <v>12</v>
      </c>
      <c r="B18" s="20" t="s">
        <v>108</v>
      </c>
      <c r="C18" s="6">
        <v>9206</v>
      </c>
      <c r="D18" s="6">
        <v>8532</v>
      </c>
    </row>
    <row r="19" spans="1:4" x14ac:dyDescent="0.25">
      <c r="A19" s="39" t="s">
        <v>100</v>
      </c>
      <c r="B19" s="20"/>
      <c r="C19" s="6">
        <v>0</v>
      </c>
      <c r="D19" s="6"/>
    </row>
    <row r="20" spans="1:4" x14ac:dyDescent="0.25">
      <c r="A20" s="39" t="s">
        <v>13</v>
      </c>
      <c r="B20" s="20"/>
      <c r="C20" s="6">
        <v>212</v>
      </c>
      <c r="D20" s="6">
        <v>1555</v>
      </c>
    </row>
    <row r="21" spans="1:4" x14ac:dyDescent="0.25">
      <c r="A21" s="39" t="s">
        <v>101</v>
      </c>
      <c r="B21" s="20"/>
      <c r="C21" s="6">
        <v>16388</v>
      </c>
      <c r="D21" s="6">
        <v>16291</v>
      </c>
    </row>
    <row r="22" spans="1:4" x14ac:dyDescent="0.25">
      <c r="A22" s="39" t="s">
        <v>14</v>
      </c>
      <c r="B22" s="20"/>
      <c r="C22" s="6">
        <v>141978</v>
      </c>
      <c r="D22" s="6">
        <v>676</v>
      </c>
    </row>
    <row r="23" spans="1:4" x14ac:dyDescent="0.25">
      <c r="A23" s="39" t="s">
        <v>15</v>
      </c>
      <c r="B23" s="20"/>
      <c r="C23" s="6">
        <v>916</v>
      </c>
      <c r="D23" s="6">
        <v>1986</v>
      </c>
    </row>
    <row r="24" spans="1:4" x14ac:dyDescent="0.25">
      <c r="A24" s="39" t="s">
        <v>16</v>
      </c>
      <c r="B24" s="20" t="s">
        <v>107</v>
      </c>
      <c r="C24" s="6">
        <v>442714</v>
      </c>
      <c r="D24" s="6">
        <v>4267</v>
      </c>
    </row>
    <row r="25" spans="1:4" x14ac:dyDescent="0.25">
      <c r="A25" s="4" t="s">
        <v>17</v>
      </c>
      <c r="B25" s="12"/>
      <c r="C25" s="13">
        <f>SUM(C17:C24)</f>
        <v>611542</v>
      </c>
      <c r="D25" s="13">
        <f>SUM(D17:D24)</f>
        <v>33479</v>
      </c>
    </row>
    <row r="26" spans="1:4" x14ac:dyDescent="0.25">
      <c r="A26" s="4" t="s">
        <v>18</v>
      </c>
      <c r="B26" s="5"/>
      <c r="C26" s="10">
        <f>C15+C25</f>
        <v>14665714</v>
      </c>
      <c r="D26" s="10">
        <f>D15+D25</f>
        <v>13509667</v>
      </c>
    </row>
    <row r="27" spans="1:4" x14ac:dyDescent="0.25">
      <c r="A27" s="4" t="s">
        <v>19</v>
      </c>
      <c r="B27" s="5"/>
      <c r="C27" s="14"/>
      <c r="D27" s="14"/>
    </row>
    <row r="28" spans="1:4" x14ac:dyDescent="0.25">
      <c r="A28" s="4" t="s">
        <v>20</v>
      </c>
      <c r="B28" s="5"/>
      <c r="C28" s="14"/>
      <c r="D28" s="14"/>
    </row>
    <row r="29" spans="1:4" x14ac:dyDescent="0.25">
      <c r="A29" s="8" t="s">
        <v>21</v>
      </c>
      <c r="B29" s="9">
        <v>12</v>
      </c>
      <c r="C29" s="15">
        <v>2150000</v>
      </c>
      <c r="D29" s="15">
        <v>1500000</v>
      </c>
    </row>
    <row r="30" spans="1:4" x14ac:dyDescent="0.25">
      <c r="A30" s="8" t="s">
        <v>22</v>
      </c>
      <c r="B30" s="9">
        <v>12</v>
      </c>
      <c r="C30" s="15">
        <v>25674</v>
      </c>
      <c r="D30" s="15">
        <v>25674</v>
      </c>
    </row>
    <row r="31" spans="1:4" x14ac:dyDescent="0.25">
      <c r="A31" s="8" t="s">
        <v>23</v>
      </c>
      <c r="B31" s="5"/>
      <c r="C31" s="15">
        <v>-1173358</v>
      </c>
      <c r="D31" s="15">
        <v>-1540589</v>
      </c>
    </row>
    <row r="32" spans="1:4" x14ac:dyDescent="0.25">
      <c r="A32" s="4" t="s">
        <v>24</v>
      </c>
      <c r="B32" s="5"/>
      <c r="C32" s="13">
        <f>SUM(C29:C31)</f>
        <v>1002316</v>
      </c>
      <c r="D32" s="13">
        <f>SUM(D29:D31)</f>
        <v>-14915</v>
      </c>
    </row>
    <row r="33" spans="1:4" x14ac:dyDescent="0.25">
      <c r="A33" s="4" t="s">
        <v>25</v>
      </c>
      <c r="B33" s="5"/>
      <c r="C33" s="16"/>
      <c r="D33" s="16"/>
    </row>
    <row r="34" spans="1:4" x14ac:dyDescent="0.25">
      <c r="A34" s="39" t="s">
        <v>26</v>
      </c>
      <c r="B34" s="9">
        <v>13</v>
      </c>
      <c r="C34" s="40">
        <v>4035000</v>
      </c>
      <c r="D34" s="41">
        <v>3585000</v>
      </c>
    </row>
    <row r="35" spans="1:4" x14ac:dyDescent="0.25">
      <c r="A35" s="39" t="s">
        <v>102</v>
      </c>
      <c r="B35" s="17">
        <v>14</v>
      </c>
      <c r="C35" s="40">
        <v>9301566</v>
      </c>
      <c r="D35" s="41">
        <v>9160051</v>
      </c>
    </row>
    <row r="36" spans="1:4" ht="25.5" x14ac:dyDescent="0.25">
      <c r="A36" s="39" t="s">
        <v>27</v>
      </c>
      <c r="B36" s="17">
        <v>15</v>
      </c>
      <c r="C36" s="41">
        <v>0</v>
      </c>
      <c r="D36" s="41">
        <v>0</v>
      </c>
    </row>
    <row r="37" spans="1:4" x14ac:dyDescent="0.25">
      <c r="A37" s="39" t="s">
        <v>103</v>
      </c>
      <c r="B37" s="17"/>
      <c r="C37" s="41">
        <v>0</v>
      </c>
      <c r="D37" s="41"/>
    </row>
    <row r="38" spans="1:4" x14ac:dyDescent="0.25">
      <c r="A38" s="39" t="s">
        <v>28</v>
      </c>
      <c r="B38" s="9"/>
      <c r="C38" s="41">
        <v>211</v>
      </c>
      <c r="D38" s="41">
        <v>211</v>
      </c>
    </row>
    <row r="39" spans="1:4" x14ac:dyDescent="0.25">
      <c r="A39" s="4" t="s">
        <v>29</v>
      </c>
      <c r="B39" s="5"/>
      <c r="C39" s="13">
        <f>SUM(C34:C38)</f>
        <v>13336777</v>
      </c>
      <c r="D39" s="13">
        <f>SUM(D34:D38)</f>
        <v>12745262</v>
      </c>
    </row>
    <row r="40" spans="1:4" x14ac:dyDescent="0.25">
      <c r="A40" s="4" t="s">
        <v>30</v>
      </c>
      <c r="B40" s="5"/>
      <c r="C40" s="15"/>
      <c r="D40" s="15"/>
    </row>
    <row r="41" spans="1:4" x14ac:dyDescent="0.25">
      <c r="A41" s="39" t="s">
        <v>31</v>
      </c>
      <c r="B41" s="9">
        <v>13</v>
      </c>
      <c r="C41" s="15">
        <v>15000</v>
      </c>
      <c r="D41" s="15">
        <v>18856</v>
      </c>
    </row>
    <row r="42" spans="1:4" x14ac:dyDescent="0.25">
      <c r="A42" s="39" t="s">
        <v>102</v>
      </c>
      <c r="B42" s="9">
        <v>14</v>
      </c>
      <c r="C42" s="15">
        <v>83890</v>
      </c>
      <c r="D42" s="15">
        <v>508823</v>
      </c>
    </row>
    <row r="43" spans="1:4" x14ac:dyDescent="0.25">
      <c r="A43" s="39" t="s">
        <v>32</v>
      </c>
      <c r="B43" s="9">
        <v>16</v>
      </c>
      <c r="C43" s="15">
        <v>90934</v>
      </c>
      <c r="D43" s="15">
        <v>114656</v>
      </c>
    </row>
    <row r="44" spans="1:4" ht="25.5" x14ac:dyDescent="0.25">
      <c r="A44" s="39" t="s">
        <v>27</v>
      </c>
      <c r="B44" s="9">
        <v>15</v>
      </c>
      <c r="C44" s="15">
        <v>39695</v>
      </c>
      <c r="D44" s="15">
        <v>39695</v>
      </c>
    </row>
    <row r="45" spans="1:4" x14ac:dyDescent="0.25">
      <c r="A45" s="39" t="s">
        <v>33</v>
      </c>
      <c r="B45" s="20"/>
      <c r="C45" s="15">
        <v>3022</v>
      </c>
      <c r="D45" s="15">
        <v>3210</v>
      </c>
    </row>
    <row r="46" spans="1:4" x14ac:dyDescent="0.25">
      <c r="A46" s="39" t="s">
        <v>34</v>
      </c>
      <c r="B46" s="20" t="s">
        <v>109</v>
      </c>
      <c r="C46" s="15">
        <v>94080</v>
      </c>
      <c r="D46" s="15">
        <v>94080</v>
      </c>
    </row>
    <row r="47" spans="1:4" x14ac:dyDescent="0.25">
      <c r="A47" s="39" t="s">
        <v>35</v>
      </c>
      <c r="B47" s="9"/>
      <c r="C47" s="15">
        <v>0</v>
      </c>
      <c r="D47" s="15">
        <v>0</v>
      </c>
    </row>
    <row r="48" spans="1:4" x14ac:dyDescent="0.25">
      <c r="A48" s="4" t="s">
        <v>36</v>
      </c>
      <c r="B48" s="5"/>
      <c r="C48" s="13">
        <f>SUM(C41:C47)</f>
        <v>326621</v>
      </c>
      <c r="D48" s="13">
        <f>SUM(D41:D47)</f>
        <v>779320</v>
      </c>
    </row>
    <row r="49" spans="1:4" x14ac:dyDescent="0.25">
      <c r="A49" s="4" t="s">
        <v>37</v>
      </c>
      <c r="B49" s="5"/>
      <c r="C49" s="18">
        <f>C39+C48</f>
        <v>13663398</v>
      </c>
      <c r="D49" s="18">
        <f>D39+D48</f>
        <v>13524582</v>
      </c>
    </row>
    <row r="50" spans="1:4" x14ac:dyDescent="0.25">
      <c r="A50" s="4" t="s">
        <v>38</v>
      </c>
      <c r="B50" s="5"/>
      <c r="C50" s="19">
        <f>C32+C49</f>
        <v>14665714</v>
      </c>
      <c r="D50" s="19">
        <f>D32+D49</f>
        <v>13509667</v>
      </c>
    </row>
    <row r="51" spans="1:4" ht="44.25" customHeight="1" x14ac:dyDescent="0.25"/>
    <row r="52" spans="1:4" x14ac:dyDescent="0.25">
      <c r="A52" s="21" t="s">
        <v>104</v>
      </c>
    </row>
    <row r="53" spans="1:4" x14ac:dyDescent="0.25">
      <c r="A53" s="21"/>
    </row>
    <row r="54" spans="1:4" x14ac:dyDescent="0.25">
      <c r="A54" s="21"/>
    </row>
    <row r="55" spans="1:4" x14ac:dyDescent="0.25">
      <c r="A55" s="21" t="s">
        <v>105</v>
      </c>
      <c r="B55" s="21"/>
      <c r="C55" s="24" t="s">
        <v>92</v>
      </c>
      <c r="D55" s="21" t="s">
        <v>106</v>
      </c>
    </row>
    <row r="56" spans="1:4" x14ac:dyDescent="0.25">
      <c r="A56" s="21"/>
    </row>
    <row r="57" spans="1:4" x14ac:dyDescent="0.25">
      <c r="A57" s="21" t="s">
        <v>89</v>
      </c>
      <c r="B57" s="36" t="s">
        <v>90</v>
      </c>
      <c r="C57" s="36"/>
      <c r="D57" s="21" t="s">
        <v>91</v>
      </c>
    </row>
    <row r="59" spans="1:4" x14ac:dyDescent="0.25">
      <c r="A59" s="23"/>
    </row>
  </sheetData>
  <mergeCells count="1">
    <mergeCell ref="B57:C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6389-7EF1-4AA3-914F-231A18E5AB6C}">
  <dimension ref="A1:D32"/>
  <sheetViews>
    <sheetView workbookViewId="0">
      <selection activeCell="A24" sqref="A24:XFD31"/>
    </sheetView>
  </sheetViews>
  <sheetFormatPr defaultRowHeight="15" x14ac:dyDescent="0.25"/>
  <cols>
    <col min="1" max="1" width="30.5703125" customWidth="1"/>
    <col min="2" max="2" width="23.42578125" customWidth="1"/>
    <col min="3" max="3" width="26.42578125" customWidth="1"/>
    <col min="4" max="4" width="23.85546875" customWidth="1"/>
  </cols>
  <sheetData>
    <row r="1" spans="1:4" x14ac:dyDescent="0.25">
      <c r="A1" s="21" t="s">
        <v>86</v>
      </c>
    </row>
    <row r="2" spans="1:4" x14ac:dyDescent="0.25">
      <c r="A2" s="21" t="s">
        <v>93</v>
      </c>
    </row>
    <row r="3" spans="1:4" x14ac:dyDescent="0.25">
      <c r="A3" s="21" t="s">
        <v>110</v>
      </c>
    </row>
    <row r="4" spans="1:4" x14ac:dyDescent="0.25">
      <c r="A4" s="21" t="s">
        <v>88</v>
      </c>
    </row>
    <row r="6" spans="1:4" ht="36" x14ac:dyDescent="0.25">
      <c r="A6" s="26"/>
      <c r="B6" s="26" t="s">
        <v>41</v>
      </c>
      <c r="C6" s="26" t="s">
        <v>111</v>
      </c>
      <c r="D6" s="26" t="s">
        <v>42</v>
      </c>
    </row>
    <row r="7" spans="1:4" x14ac:dyDescent="0.25">
      <c r="A7" s="27" t="s">
        <v>43</v>
      </c>
      <c r="B7" s="28">
        <v>15</v>
      </c>
      <c r="C7" s="29">
        <v>19164</v>
      </c>
      <c r="D7" s="29">
        <v>22205</v>
      </c>
    </row>
    <row r="8" spans="1:4" x14ac:dyDescent="0.25">
      <c r="A8" s="27" t="s">
        <v>44</v>
      </c>
      <c r="B8" s="28">
        <v>16</v>
      </c>
      <c r="C8" s="15">
        <v>-8687</v>
      </c>
      <c r="D8" s="15">
        <v>-17431</v>
      </c>
    </row>
    <row r="9" spans="1:4" x14ac:dyDescent="0.25">
      <c r="A9" s="30" t="s">
        <v>45</v>
      </c>
      <c r="B9" s="26"/>
      <c r="C9" s="31">
        <v>10477</v>
      </c>
      <c r="D9" s="31">
        <v>4774</v>
      </c>
    </row>
    <row r="10" spans="1:4" x14ac:dyDescent="0.25">
      <c r="A10" s="27" t="s">
        <v>46</v>
      </c>
      <c r="B10" s="28">
        <v>17</v>
      </c>
      <c r="C10" s="15">
        <v>-39903</v>
      </c>
      <c r="D10" s="15">
        <v>-36887</v>
      </c>
    </row>
    <row r="11" spans="1:4" ht="24" x14ac:dyDescent="0.25">
      <c r="A11" s="27" t="s">
        <v>47</v>
      </c>
      <c r="B11" s="28">
        <v>18</v>
      </c>
      <c r="C11" s="42">
        <v>20758</v>
      </c>
      <c r="D11" s="32"/>
    </row>
    <row r="12" spans="1:4" ht="24" x14ac:dyDescent="0.25">
      <c r="A12" s="27" t="s">
        <v>112</v>
      </c>
      <c r="B12" s="28"/>
      <c r="C12" s="42">
        <v>373306</v>
      </c>
      <c r="D12" s="32"/>
    </row>
    <row r="13" spans="1:4" x14ac:dyDescent="0.25">
      <c r="A13" s="27" t="s">
        <v>48</v>
      </c>
      <c r="B13" s="33" t="s">
        <v>56</v>
      </c>
      <c r="C13" s="15">
        <v>4668</v>
      </c>
      <c r="D13" s="15"/>
    </row>
    <row r="14" spans="1:4" x14ac:dyDescent="0.25">
      <c r="A14" s="27" t="s">
        <v>113</v>
      </c>
      <c r="B14" s="33"/>
      <c r="C14" s="15">
        <v>-4335</v>
      </c>
      <c r="D14" s="15">
        <v>-51808</v>
      </c>
    </row>
    <row r="15" spans="1:4" x14ac:dyDescent="0.25">
      <c r="A15" s="27" t="s">
        <v>49</v>
      </c>
      <c r="B15" s="28">
        <v>19</v>
      </c>
      <c r="C15" s="29">
        <v>6780</v>
      </c>
      <c r="D15" s="29">
        <v>30038</v>
      </c>
    </row>
    <row r="16" spans="1:4" x14ac:dyDescent="0.25">
      <c r="A16" s="27" t="s">
        <v>50</v>
      </c>
      <c r="B16" s="28">
        <v>20</v>
      </c>
      <c r="C16" s="15">
        <v>-4510</v>
      </c>
      <c r="D16" s="15">
        <v>-39134</v>
      </c>
    </row>
    <row r="17" spans="1:4" x14ac:dyDescent="0.25">
      <c r="A17" s="30" t="s">
        <v>51</v>
      </c>
      <c r="B17" s="26"/>
      <c r="C17" s="25">
        <v>367231</v>
      </c>
      <c r="D17" s="25">
        <v>-93017</v>
      </c>
    </row>
    <row r="18" spans="1:4" x14ac:dyDescent="0.25">
      <c r="A18" s="27" t="s">
        <v>52</v>
      </c>
      <c r="B18" s="28"/>
      <c r="C18" s="32"/>
      <c r="D18" s="32"/>
    </row>
    <row r="19" spans="1:4" x14ac:dyDescent="0.25">
      <c r="A19" s="30" t="s">
        <v>53</v>
      </c>
      <c r="B19" s="26"/>
      <c r="C19" s="25">
        <f>C17</f>
        <v>367231</v>
      </c>
      <c r="D19" s="25">
        <v>-93017</v>
      </c>
    </row>
    <row r="20" spans="1:4" x14ac:dyDescent="0.25">
      <c r="A20" s="30" t="s">
        <v>54</v>
      </c>
      <c r="B20" s="26"/>
      <c r="C20" s="32"/>
      <c r="D20" s="32"/>
    </row>
    <row r="21" spans="1:4" x14ac:dyDescent="0.25">
      <c r="A21" s="30" t="s">
        <v>55</v>
      </c>
      <c r="B21" s="26"/>
      <c r="C21" s="25">
        <f>C19</f>
        <v>367231</v>
      </c>
      <c r="D21" s="25">
        <v>-93017</v>
      </c>
    </row>
    <row r="24" spans="1:4" x14ac:dyDescent="0.25">
      <c r="A24" s="21" t="s">
        <v>104</v>
      </c>
    </row>
    <row r="25" spans="1:4" x14ac:dyDescent="0.25">
      <c r="A25" s="21"/>
    </row>
    <row r="26" spans="1:4" x14ac:dyDescent="0.25">
      <c r="A26" s="21"/>
    </row>
    <row r="27" spans="1:4" x14ac:dyDescent="0.25">
      <c r="A27" s="21" t="s">
        <v>105</v>
      </c>
      <c r="B27" s="21"/>
      <c r="C27" s="24" t="s">
        <v>92</v>
      </c>
      <c r="D27" s="21" t="s">
        <v>106</v>
      </c>
    </row>
    <row r="28" spans="1:4" x14ac:dyDescent="0.25">
      <c r="A28" s="21"/>
    </row>
    <row r="29" spans="1:4" x14ac:dyDescent="0.25">
      <c r="A29" s="21" t="s">
        <v>89</v>
      </c>
      <c r="B29" s="36" t="s">
        <v>90</v>
      </c>
      <c r="C29" s="36"/>
      <c r="D29" s="21" t="s">
        <v>91</v>
      </c>
    </row>
    <row r="31" spans="1:4" x14ac:dyDescent="0.25">
      <c r="A31" s="23"/>
    </row>
    <row r="32" spans="1:4" x14ac:dyDescent="0.25">
      <c r="A32" s="22"/>
    </row>
  </sheetData>
  <mergeCells count="1">
    <mergeCell ref="B29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4C97-7867-47D5-952D-9676572E2784}">
  <dimension ref="A1:D58"/>
  <sheetViews>
    <sheetView topLeftCell="A47" workbookViewId="0">
      <selection activeCell="A51" sqref="A51:XFD56"/>
    </sheetView>
  </sheetViews>
  <sheetFormatPr defaultRowHeight="15" x14ac:dyDescent="0.25"/>
  <cols>
    <col min="1" max="1" width="41.42578125" customWidth="1"/>
    <col min="3" max="3" width="25.140625" customWidth="1"/>
    <col min="4" max="5" width="29" customWidth="1"/>
  </cols>
  <sheetData>
    <row r="1" spans="1:4" x14ac:dyDescent="0.25">
      <c r="A1" s="21" t="s">
        <v>86</v>
      </c>
    </row>
    <row r="2" spans="1:4" x14ac:dyDescent="0.25">
      <c r="A2" s="21" t="s">
        <v>94</v>
      </c>
    </row>
    <row r="3" spans="1:4" x14ac:dyDescent="0.25">
      <c r="A3" s="21" t="s">
        <v>110</v>
      </c>
    </row>
    <row r="4" spans="1:4" x14ac:dyDescent="0.25">
      <c r="A4" s="21" t="s">
        <v>88</v>
      </c>
    </row>
    <row r="6" spans="1:4" ht="36" x14ac:dyDescent="0.25">
      <c r="A6" s="26"/>
      <c r="B6" s="26" t="s">
        <v>39</v>
      </c>
      <c r="C6" s="26" t="s">
        <v>111</v>
      </c>
      <c r="D6" s="26" t="s">
        <v>114</v>
      </c>
    </row>
    <row r="7" spans="1:4" ht="24" x14ac:dyDescent="0.25">
      <c r="A7" s="30" t="s">
        <v>57</v>
      </c>
      <c r="B7" s="28"/>
      <c r="C7" s="32"/>
      <c r="D7" s="32"/>
    </row>
    <row r="8" spans="1:4" x14ac:dyDescent="0.25">
      <c r="A8" s="30" t="s">
        <v>58</v>
      </c>
      <c r="B8" s="26"/>
      <c r="C8" s="31">
        <f>SUM(C9:C13)</f>
        <v>37684</v>
      </c>
      <c r="D8" s="31">
        <v>50745</v>
      </c>
    </row>
    <row r="9" spans="1:4" x14ac:dyDescent="0.25">
      <c r="A9" s="34" t="s">
        <v>59</v>
      </c>
      <c r="B9" s="28"/>
      <c r="C9" s="6"/>
      <c r="D9" s="29"/>
    </row>
    <row r="10" spans="1:4" x14ac:dyDescent="0.25">
      <c r="A10" s="27" t="s">
        <v>60</v>
      </c>
      <c r="B10" s="28"/>
      <c r="C10" s="43">
        <v>30856</v>
      </c>
      <c r="D10" s="29">
        <v>17963</v>
      </c>
    </row>
    <row r="11" spans="1:4" x14ac:dyDescent="0.25">
      <c r="A11" s="27" t="s">
        <v>61</v>
      </c>
      <c r="B11" s="28">
        <v>15</v>
      </c>
      <c r="C11" s="43">
        <f>'[1]23'!C13</f>
        <v>0</v>
      </c>
      <c r="D11" s="29">
        <v>1626</v>
      </c>
    </row>
    <row r="12" spans="1:4" x14ac:dyDescent="0.25">
      <c r="A12" s="27" t="s">
        <v>62</v>
      </c>
      <c r="B12" s="28">
        <v>17</v>
      </c>
      <c r="C12" s="43"/>
      <c r="D12" s="29">
        <v>5624</v>
      </c>
    </row>
    <row r="13" spans="1:4" x14ac:dyDescent="0.25">
      <c r="A13" s="27" t="s">
        <v>63</v>
      </c>
      <c r="B13" s="28"/>
      <c r="C13" s="43">
        <v>6828</v>
      </c>
      <c r="D13" s="29">
        <v>25532</v>
      </c>
    </row>
    <row r="14" spans="1:4" x14ac:dyDescent="0.25">
      <c r="A14" s="30" t="s">
        <v>64</v>
      </c>
      <c r="B14" s="26"/>
      <c r="C14" s="25">
        <f>SUM(C15:C21)</f>
        <v>-50514</v>
      </c>
      <c r="D14" s="25">
        <v>-39089</v>
      </c>
    </row>
    <row r="15" spans="1:4" x14ac:dyDescent="0.25">
      <c r="A15" s="34" t="s">
        <v>59</v>
      </c>
      <c r="B15" s="28"/>
      <c r="C15" s="43"/>
      <c r="D15" s="29"/>
    </row>
    <row r="16" spans="1:4" x14ac:dyDescent="0.25">
      <c r="A16" s="27" t="s">
        <v>65</v>
      </c>
      <c r="B16" s="28"/>
      <c r="C16" s="43">
        <v>-18192</v>
      </c>
      <c r="D16" s="15">
        <v>-4264</v>
      </c>
    </row>
    <row r="17" spans="1:4" x14ac:dyDescent="0.25">
      <c r="A17" s="27" t="s">
        <v>66</v>
      </c>
      <c r="B17" s="28"/>
      <c r="C17" s="43">
        <v>-8986</v>
      </c>
      <c r="D17" s="15">
        <v>-18275</v>
      </c>
    </row>
    <row r="18" spans="1:4" x14ac:dyDescent="0.25">
      <c r="A18" s="27" t="s">
        <v>67</v>
      </c>
      <c r="B18" s="28"/>
      <c r="C18" s="43">
        <v>-18042</v>
      </c>
      <c r="D18" s="15">
        <v>-9592</v>
      </c>
    </row>
    <row r="19" spans="1:4" x14ac:dyDescent="0.25">
      <c r="A19" s="27" t="s">
        <v>115</v>
      </c>
      <c r="B19" s="28">
        <v>15</v>
      </c>
      <c r="C19" s="43">
        <v>0</v>
      </c>
      <c r="D19" s="29"/>
    </row>
    <row r="20" spans="1:4" x14ac:dyDescent="0.25">
      <c r="A20" s="27" t="s">
        <v>68</v>
      </c>
      <c r="B20" s="28"/>
      <c r="C20" s="43">
        <v>-5294</v>
      </c>
      <c r="D20" s="15">
        <v>-6958</v>
      </c>
    </row>
    <row r="21" spans="1:4" x14ac:dyDescent="0.25">
      <c r="A21" s="27" t="s">
        <v>69</v>
      </c>
      <c r="B21" s="28"/>
      <c r="C21" s="43"/>
      <c r="D21" s="15"/>
    </row>
    <row r="22" spans="1:4" ht="24" x14ac:dyDescent="0.25">
      <c r="A22" s="30" t="s">
        <v>70</v>
      </c>
      <c r="B22" s="26"/>
      <c r="C22" s="31">
        <f>C8+C14</f>
        <v>-12830</v>
      </c>
      <c r="D22" s="31">
        <v>11656</v>
      </c>
    </row>
    <row r="23" spans="1:4" ht="24" x14ac:dyDescent="0.25">
      <c r="A23" s="30" t="s">
        <v>71</v>
      </c>
      <c r="B23" s="28"/>
      <c r="C23" s="29"/>
      <c r="D23" s="29"/>
    </row>
    <row r="24" spans="1:4" x14ac:dyDescent="0.25">
      <c r="A24" s="44" t="s">
        <v>58</v>
      </c>
      <c r="B24" s="28"/>
      <c r="C24" s="31">
        <f>SUM(C25:C27)</f>
        <v>19057</v>
      </c>
      <c r="D24" s="29"/>
    </row>
    <row r="25" spans="1:4" x14ac:dyDescent="0.25">
      <c r="A25" s="45" t="s">
        <v>59</v>
      </c>
      <c r="B25" s="28"/>
      <c r="C25" s="29"/>
      <c r="D25" s="29"/>
    </row>
    <row r="26" spans="1:4" x14ac:dyDescent="0.25">
      <c r="A26" s="46" t="s">
        <v>116</v>
      </c>
      <c r="B26" s="28">
        <v>11</v>
      </c>
      <c r="C26" s="29">
        <v>557</v>
      </c>
      <c r="D26" s="29"/>
    </row>
    <row r="27" spans="1:4" x14ac:dyDescent="0.25">
      <c r="A27" s="46" t="s">
        <v>117</v>
      </c>
      <c r="B27" s="28"/>
      <c r="C27" s="29">
        <v>18500</v>
      </c>
      <c r="D27" s="29"/>
    </row>
    <row r="28" spans="1:4" x14ac:dyDescent="0.25">
      <c r="A28" s="30" t="s">
        <v>64</v>
      </c>
      <c r="B28" s="26"/>
      <c r="C28" s="25">
        <f>SUM(C29:C31)</f>
        <v>-450000</v>
      </c>
      <c r="D28" s="25">
        <v>-2277552</v>
      </c>
    </row>
    <row r="29" spans="1:4" x14ac:dyDescent="0.25">
      <c r="A29" s="34" t="s">
        <v>59</v>
      </c>
      <c r="B29" s="28"/>
      <c r="C29" s="29"/>
      <c r="D29" s="29"/>
    </row>
    <row r="30" spans="1:4" ht="24" x14ac:dyDescent="0.25">
      <c r="A30" s="27" t="s">
        <v>72</v>
      </c>
      <c r="B30" s="28" t="s">
        <v>73</v>
      </c>
      <c r="C30" s="15">
        <v>-34175</v>
      </c>
      <c r="D30" s="15">
        <v>-49607</v>
      </c>
    </row>
    <row r="31" spans="1:4" x14ac:dyDescent="0.25">
      <c r="A31" s="27" t="s">
        <v>74</v>
      </c>
      <c r="B31" s="28"/>
      <c r="C31" s="43">
        <v>-415825</v>
      </c>
      <c r="D31" s="15">
        <v>-2227945</v>
      </c>
    </row>
    <row r="32" spans="1:4" ht="24" x14ac:dyDescent="0.25">
      <c r="A32" s="30" t="s">
        <v>75</v>
      </c>
      <c r="B32" s="26"/>
      <c r="C32" s="25">
        <f>C24+C28</f>
        <v>-430943</v>
      </c>
      <c r="D32" s="25">
        <v>-2277552</v>
      </c>
    </row>
    <row r="33" spans="1:4" ht="24" x14ac:dyDescent="0.25">
      <c r="A33" s="30" t="s">
        <v>76</v>
      </c>
      <c r="B33" s="28"/>
      <c r="C33" s="29"/>
      <c r="D33" s="29"/>
    </row>
    <row r="34" spans="1:4" x14ac:dyDescent="0.25">
      <c r="A34" s="30" t="s">
        <v>58</v>
      </c>
      <c r="B34" s="28"/>
      <c r="C34" s="31">
        <f>SUM(C36:C38)</f>
        <v>1604316</v>
      </c>
      <c r="D34" s="31">
        <v>4730682</v>
      </c>
    </row>
    <row r="35" spans="1:4" x14ac:dyDescent="0.25">
      <c r="A35" s="34" t="s">
        <v>59</v>
      </c>
      <c r="B35" s="28"/>
      <c r="C35" s="29"/>
      <c r="D35" s="29"/>
    </row>
    <row r="36" spans="1:4" x14ac:dyDescent="0.25">
      <c r="A36" s="27" t="s">
        <v>118</v>
      </c>
      <c r="B36" s="28">
        <v>12</v>
      </c>
      <c r="C36" s="29">
        <v>650000</v>
      </c>
      <c r="D36" s="29"/>
    </row>
    <row r="37" spans="1:4" x14ac:dyDescent="0.25">
      <c r="A37" s="27" t="s">
        <v>119</v>
      </c>
      <c r="B37" s="28">
        <v>13</v>
      </c>
      <c r="C37" s="29">
        <v>450000</v>
      </c>
      <c r="D37" s="29"/>
    </row>
    <row r="38" spans="1:4" x14ac:dyDescent="0.25">
      <c r="A38" s="27" t="s">
        <v>120</v>
      </c>
      <c r="B38" s="28">
        <v>14</v>
      </c>
      <c r="C38" s="29">
        <v>504316</v>
      </c>
      <c r="D38" s="29">
        <v>4730682</v>
      </c>
    </row>
    <row r="39" spans="1:4" x14ac:dyDescent="0.25">
      <c r="A39" s="30" t="s">
        <v>64</v>
      </c>
      <c r="B39" s="26"/>
      <c r="C39" s="25">
        <f>SUM(C40:C43)</f>
        <v>-721064</v>
      </c>
      <c r="D39" s="31"/>
    </row>
    <row r="40" spans="1:4" x14ac:dyDescent="0.25">
      <c r="A40" s="34" t="s">
        <v>59</v>
      </c>
      <c r="B40" s="28"/>
      <c r="C40" s="29"/>
      <c r="D40" s="29"/>
    </row>
    <row r="41" spans="1:4" x14ac:dyDescent="0.25">
      <c r="A41" s="45" t="s">
        <v>121</v>
      </c>
      <c r="B41" s="28"/>
      <c r="C41" s="29"/>
      <c r="D41" s="29"/>
    </row>
    <row r="42" spans="1:4" x14ac:dyDescent="0.25">
      <c r="A42" s="45" t="s">
        <v>123</v>
      </c>
      <c r="B42" s="28">
        <v>13</v>
      </c>
      <c r="C42" s="43">
        <v>-185050</v>
      </c>
      <c r="D42" s="29"/>
    </row>
    <row r="43" spans="1:4" x14ac:dyDescent="0.25">
      <c r="A43" s="45" t="s">
        <v>122</v>
      </c>
      <c r="B43" s="28"/>
      <c r="C43" s="43">
        <v>-536014</v>
      </c>
      <c r="D43" s="29"/>
    </row>
    <row r="44" spans="1:4" ht="24" x14ac:dyDescent="0.25">
      <c r="A44" s="30" t="s">
        <v>77</v>
      </c>
      <c r="B44" s="26"/>
      <c r="C44" s="31">
        <f>C34+C39</f>
        <v>883252</v>
      </c>
      <c r="D44" s="31">
        <v>4730682</v>
      </c>
    </row>
    <row r="45" spans="1:4" ht="24" x14ac:dyDescent="0.25">
      <c r="A45" s="30" t="s">
        <v>78</v>
      </c>
      <c r="B45" s="26"/>
      <c r="C45" s="25">
        <f>C22+C32+C44</f>
        <v>439479</v>
      </c>
      <c r="D45" s="25">
        <v>2464786</v>
      </c>
    </row>
    <row r="46" spans="1:4" ht="24" x14ac:dyDescent="0.25">
      <c r="A46" s="30" t="s">
        <v>79</v>
      </c>
      <c r="B46" s="26"/>
      <c r="C46" s="31">
        <v>4267</v>
      </c>
      <c r="D46" s="31">
        <v>13177</v>
      </c>
    </row>
    <row r="47" spans="1:4" ht="25.5" x14ac:dyDescent="0.25">
      <c r="A47" s="8" t="s">
        <v>124</v>
      </c>
      <c r="B47" s="26"/>
      <c r="C47" s="25">
        <v>-1032</v>
      </c>
      <c r="D47" s="31"/>
    </row>
    <row r="48" spans="1:4" ht="24" x14ac:dyDescent="0.25">
      <c r="A48" s="30" t="s">
        <v>80</v>
      </c>
      <c r="B48" s="26"/>
      <c r="C48" s="31">
        <f>C45+C46+C47</f>
        <v>442714</v>
      </c>
      <c r="D48" s="31">
        <v>2477963</v>
      </c>
    </row>
    <row r="51" spans="1:4" x14ac:dyDescent="0.25">
      <c r="A51" s="21" t="s">
        <v>104</v>
      </c>
    </row>
    <row r="52" spans="1:4" x14ac:dyDescent="0.25">
      <c r="A52" s="21"/>
    </row>
    <row r="53" spans="1:4" x14ac:dyDescent="0.25">
      <c r="A53" s="21"/>
    </row>
    <row r="54" spans="1:4" x14ac:dyDescent="0.25">
      <c r="A54" s="21" t="s">
        <v>105</v>
      </c>
      <c r="B54" s="21"/>
      <c r="C54" s="24" t="s">
        <v>92</v>
      </c>
      <c r="D54" s="21" t="s">
        <v>106</v>
      </c>
    </row>
    <row r="55" spans="1:4" x14ac:dyDescent="0.25">
      <c r="A55" s="21"/>
    </row>
    <row r="56" spans="1:4" x14ac:dyDescent="0.25">
      <c r="A56" s="21" t="s">
        <v>89</v>
      </c>
      <c r="B56" s="36" t="s">
        <v>90</v>
      </c>
      <c r="C56" s="36"/>
      <c r="D56" s="21" t="s">
        <v>91</v>
      </c>
    </row>
    <row r="58" spans="1:4" x14ac:dyDescent="0.25">
      <c r="A58" s="23"/>
    </row>
  </sheetData>
  <mergeCells count="1">
    <mergeCell ref="B56:C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3185D-7911-407D-94C9-2C17D6880DEB}">
  <dimension ref="A1:E23"/>
  <sheetViews>
    <sheetView tabSelected="1" workbookViewId="0">
      <selection activeCell="D23" sqref="D23"/>
    </sheetView>
  </sheetViews>
  <sheetFormatPr defaultRowHeight="15" x14ac:dyDescent="0.25"/>
  <cols>
    <col min="1" max="1" width="26.140625" customWidth="1"/>
    <col min="2" max="2" width="23.140625" customWidth="1"/>
    <col min="3" max="3" width="17.85546875" customWidth="1"/>
    <col min="4" max="4" width="15.140625" customWidth="1"/>
    <col min="5" max="5" width="17.7109375" customWidth="1"/>
  </cols>
  <sheetData>
    <row r="1" spans="1:5" x14ac:dyDescent="0.25">
      <c r="A1" s="21" t="s">
        <v>86</v>
      </c>
    </row>
    <row r="2" spans="1:5" x14ac:dyDescent="0.25">
      <c r="A2" s="21" t="s">
        <v>95</v>
      </c>
    </row>
    <row r="3" spans="1:5" x14ac:dyDescent="0.25">
      <c r="A3" s="21" t="s">
        <v>110</v>
      </c>
    </row>
    <row r="4" spans="1:5" x14ac:dyDescent="0.25">
      <c r="A4" s="21" t="s">
        <v>88</v>
      </c>
    </row>
    <row r="6" spans="1:5" x14ac:dyDescent="0.25">
      <c r="A6" s="37"/>
      <c r="B6" s="38" t="s">
        <v>40</v>
      </c>
      <c r="C6" s="38" t="s">
        <v>22</v>
      </c>
      <c r="D6" s="38" t="s">
        <v>23</v>
      </c>
      <c r="E6" s="38" t="s">
        <v>81</v>
      </c>
    </row>
    <row r="7" spans="1:5" ht="45" customHeight="1" x14ac:dyDescent="0.25">
      <c r="A7" s="37"/>
      <c r="B7" s="38"/>
      <c r="C7" s="38"/>
      <c r="D7" s="38"/>
      <c r="E7" s="38"/>
    </row>
    <row r="8" spans="1:5" x14ac:dyDescent="0.25">
      <c r="A8" s="30" t="s">
        <v>82</v>
      </c>
      <c r="B8" s="31">
        <v>1500000</v>
      </c>
      <c r="C8" s="31">
        <v>25674</v>
      </c>
      <c r="D8" s="25">
        <v>-1540589</v>
      </c>
      <c r="E8" s="25">
        <f>SUM(B8:D8)</f>
        <v>-14915</v>
      </c>
    </row>
    <row r="9" spans="1:5" ht="24" x14ac:dyDescent="0.25">
      <c r="A9" s="27" t="s">
        <v>83</v>
      </c>
      <c r="B9" s="29"/>
      <c r="C9" s="29"/>
      <c r="D9" s="15">
        <v>367231</v>
      </c>
      <c r="E9" s="31">
        <f>SUM(B9:D9)</f>
        <v>367231</v>
      </c>
    </row>
    <row r="10" spans="1:5" x14ac:dyDescent="0.25">
      <c r="A10" s="27" t="s">
        <v>85</v>
      </c>
      <c r="B10" s="29">
        <v>650000</v>
      </c>
      <c r="C10" s="29"/>
      <c r="D10" s="15"/>
      <c r="E10" s="31">
        <f>SUM(B10:D10)</f>
        <v>650000</v>
      </c>
    </row>
    <row r="11" spans="1:5" x14ac:dyDescent="0.25">
      <c r="A11" s="30" t="s">
        <v>84</v>
      </c>
      <c r="B11" s="31">
        <f>B8+B10</f>
        <v>2150000</v>
      </c>
      <c r="C11" s="31">
        <f>C8</f>
        <v>25674</v>
      </c>
      <c r="D11" s="25">
        <f>D8+D9</f>
        <v>-1173358</v>
      </c>
      <c r="E11" s="31">
        <f>SUM(E8:E10)</f>
        <v>1002316</v>
      </c>
    </row>
    <row r="12" spans="1:5" x14ac:dyDescent="0.25">
      <c r="A12" s="30" t="s">
        <v>82</v>
      </c>
      <c r="B12" s="31">
        <v>1500000</v>
      </c>
      <c r="C12" s="31">
        <v>25674</v>
      </c>
      <c r="D12" s="25">
        <v>-174740</v>
      </c>
      <c r="E12" s="31">
        <v>1350934</v>
      </c>
    </row>
    <row r="13" spans="1:5" ht="24" x14ac:dyDescent="0.25">
      <c r="A13" s="27" t="s">
        <v>83</v>
      </c>
      <c r="B13" s="29"/>
      <c r="C13" s="29"/>
      <c r="D13" s="15">
        <v>-93017</v>
      </c>
      <c r="E13" s="25">
        <v>-93017</v>
      </c>
    </row>
    <row r="14" spans="1:5" x14ac:dyDescent="0.25">
      <c r="A14" s="27" t="s">
        <v>85</v>
      </c>
      <c r="B14" s="29"/>
      <c r="C14" s="29"/>
      <c r="D14" s="32"/>
      <c r="E14" s="35"/>
    </row>
    <row r="15" spans="1:5" x14ac:dyDescent="0.25">
      <c r="A15" s="30" t="s">
        <v>84</v>
      </c>
      <c r="B15" s="31">
        <v>1500000</v>
      </c>
      <c r="C15" s="31">
        <f>C12</f>
        <v>25674</v>
      </c>
      <c r="D15" s="25">
        <f>D12+D13</f>
        <v>-267757</v>
      </c>
      <c r="E15" s="31">
        <f>SUM(B15:D15)</f>
        <v>1257917</v>
      </c>
    </row>
    <row r="18" spans="1:4" x14ac:dyDescent="0.25">
      <c r="A18" s="21" t="s">
        <v>104</v>
      </c>
    </row>
    <row r="19" spans="1:4" x14ac:dyDescent="0.25">
      <c r="A19" s="21"/>
    </row>
    <row r="20" spans="1:4" x14ac:dyDescent="0.25">
      <c r="A20" s="21"/>
    </row>
    <row r="21" spans="1:4" x14ac:dyDescent="0.25">
      <c r="A21" s="21" t="s">
        <v>105</v>
      </c>
      <c r="B21" s="21"/>
      <c r="C21" s="24" t="s">
        <v>92</v>
      </c>
      <c r="D21" s="21" t="s">
        <v>106</v>
      </c>
    </row>
    <row r="22" spans="1:4" x14ac:dyDescent="0.25">
      <c r="A22" s="21"/>
    </row>
    <row r="23" spans="1:4" x14ac:dyDescent="0.25">
      <c r="A23" s="21" t="s">
        <v>89</v>
      </c>
      <c r="B23" s="36" t="s">
        <v>90</v>
      </c>
      <c r="C23" s="36"/>
      <c r="D23" s="21" t="s">
        <v>91</v>
      </c>
    </row>
  </sheetData>
  <mergeCells count="6">
    <mergeCell ref="B23:C23"/>
    <mergeCell ref="A6:A7"/>
    <mergeCell ref="C6:C7"/>
    <mergeCell ref="D6:D7"/>
    <mergeCell ref="E6:E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ОСД</vt:lpstr>
      <vt:lpstr>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Радченко</dc:creator>
  <cp:lastModifiedBy>Раиса Радченко</cp:lastModifiedBy>
  <dcterms:created xsi:type="dcterms:W3CDTF">2024-05-15T04:02:18Z</dcterms:created>
  <dcterms:modified xsi:type="dcterms:W3CDTF">2025-05-06T09:43:30Z</dcterms:modified>
</cp:coreProperties>
</file>