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itsrv526\orpt-files\Бух ОРПТ\1ОРПТ\ДФО_Kase\ФО для ДФО, Касе и Банков\2025 год\2Q\КАСЕ\"/>
    </mc:Choice>
  </mc:AlternateContent>
  <xr:revisionPtr revIDLastSave="0" documentId="13_ncr:1_{1761B2E5-3B2C-4870-A88F-F4857CE1999B}" xr6:coauthVersionLast="47" xr6:coauthVersionMax="47" xr10:uidLastSave="{00000000-0000-0000-0000-000000000000}"/>
  <bookViews>
    <workbookView xWindow="1815" yWindow="2760" windowWidth="21630" windowHeight="11385" tabRatio="620" xr2:uid="{00000000-000D-0000-FFFF-FFFF00000000}"/>
  </bookViews>
  <sheets>
    <sheet name="Ф1" sheetId="5" r:id="rId1"/>
    <sheet name="Ф2" sheetId="6" r:id="rId2"/>
    <sheet name="Ф3" sheetId="7" r:id="rId3"/>
    <sheet name="Ф4" sheetId="8" r:id="rId4"/>
  </sheets>
  <definedNames>
    <definedName name="_Hlk72368303" localSheetId="0">Ф1!#REF!</definedName>
    <definedName name="_xlnm._FilterDatabase" localSheetId="0" hidden="1">Ф1!$A$7:$D$51</definedName>
    <definedName name="_xlnm.Print_Area" localSheetId="1">Ф2!$A$1:$D$33</definedName>
    <definedName name="_xlnm.Print_Area" localSheetId="3">Ф4!$A$1:$F$28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8" l="1"/>
  <c r="F9" i="8"/>
  <c r="F10" i="8"/>
  <c r="B12" i="8"/>
  <c r="C12" i="8"/>
  <c r="D12" i="8"/>
  <c r="E12" i="8"/>
  <c r="F12" i="8"/>
  <c r="F14" i="8"/>
  <c r="F16" i="8"/>
  <c r="B17" i="8"/>
  <c r="C17" i="8"/>
  <c r="D17" i="8"/>
  <c r="B36" i="7"/>
  <c r="B33" i="7"/>
  <c r="D25" i="5" l="1"/>
  <c r="D48" i="5"/>
  <c r="D40" i="5"/>
  <c r="D33" i="5"/>
  <c r="D15" i="5"/>
  <c r="D49" i="5" l="1"/>
  <c r="D50" i="5" s="1"/>
  <c r="D26" i="5"/>
  <c r="C28" i="7" l="1"/>
  <c r="C33" i="5" l="1"/>
  <c r="C36" i="7" l="1"/>
  <c r="C33" i="7"/>
  <c r="B28" i="7"/>
  <c r="C25" i="7"/>
  <c r="B25" i="7"/>
  <c r="C15" i="7"/>
  <c r="B15" i="7"/>
  <c r="C9" i="7"/>
  <c r="B9" i="7"/>
  <c r="A5" i="7"/>
  <c r="D10" i="6"/>
  <c r="C10" i="6"/>
  <c r="A5" i="6"/>
  <c r="B31" i="7" l="1"/>
  <c r="C31" i="7"/>
  <c r="C23" i="7"/>
  <c r="B23" i="7"/>
  <c r="C38" i="7"/>
  <c r="B38" i="7"/>
  <c r="C48" i="5"/>
  <c r="C15" i="5"/>
  <c r="C40" i="5"/>
  <c r="C25" i="5"/>
  <c r="B40" i="7" l="1"/>
  <c r="C40" i="7"/>
  <c r="C49" i="5"/>
  <c r="C26" i="5"/>
  <c r="C17" i="6" l="1"/>
  <c r="C43" i="7"/>
  <c r="C50" i="5"/>
  <c r="D17" i="6" l="1"/>
  <c r="C19" i="6"/>
  <c r="B43" i="7" l="1"/>
  <c r="D19" i="6"/>
  <c r="C21" i="6"/>
  <c r="E15" i="8" s="1"/>
  <c r="E17" i="8" l="1"/>
  <c r="F17" i="8" s="1"/>
  <c r="F15" i="8"/>
  <c r="C22" i="6"/>
  <c r="D21" i="6"/>
  <c r="D2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Жексембинова Нургуль</author>
  </authors>
  <commentList>
    <comment ref="D7" authorId="0" shapeId="0" xr:uid="{17A07968-C96A-4E67-8E11-EF2CB8596997}">
      <text>
        <r>
          <rPr>
            <b/>
            <sz val="9"/>
            <color indexed="81"/>
            <rFont val="Tahoma"/>
            <family val="2"/>
            <charset val="204"/>
          </rPr>
          <t>Жексембинова Нургуль:</t>
        </r>
        <r>
          <rPr>
            <sz val="9"/>
            <color indexed="81"/>
            <rFont val="Tahoma"/>
            <family val="2"/>
            <charset val="204"/>
          </rPr>
          <t>сальдо из аудит. отчета</t>
        </r>
      </text>
    </comment>
  </commentList>
</comments>
</file>

<file path=xl/sharedStrings.xml><?xml version="1.0" encoding="utf-8"?>
<sst xmlns="http://schemas.openxmlformats.org/spreadsheetml/2006/main" count="153" uniqueCount="113">
  <si>
    <t>АО "Оптово-розничное предприятие торговли"</t>
  </si>
  <si>
    <t>Выручка по договорам с покупателями</t>
  </si>
  <si>
    <t>Себестоимость реализованных товаров и оказанных услуг</t>
  </si>
  <si>
    <t>В тыс. тенге</t>
  </si>
  <si>
    <t>Прочие  доходы</t>
  </si>
  <si>
    <t>Доходы от государственных субсидий</t>
  </si>
  <si>
    <t>Прочие расходы</t>
  </si>
  <si>
    <t>Финансовые доходы</t>
  </si>
  <si>
    <t>Финансовые расходы</t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</si>
  <si>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Ли К.В.                                          ______________________________</t>
    </r>
  </si>
  <si>
    <t xml:space="preserve">          (фамилия, имя, отчество)                                          (подпись)</t>
  </si>
  <si>
    <r>
      <t xml:space="preserve">Главный бухгалтер </t>
    </r>
    <r>
      <rPr>
        <sz val="11"/>
        <color theme="1"/>
        <rFont val="Times New Roman"/>
        <family val="1"/>
        <charset val="204"/>
      </rPr>
      <t>Жексембинова Н.Н.</t>
    </r>
    <r>
      <rPr>
        <sz val="11"/>
        <color indexed="8"/>
        <rFont val="Times New Roman"/>
        <family val="1"/>
        <charset val="204"/>
      </rPr>
      <t xml:space="preserve">             _____________________________</t>
    </r>
  </si>
  <si>
    <t xml:space="preserve">           (фамилия, имя, отчество)                                         (подпись)</t>
  </si>
  <si>
    <t>Место печати</t>
  </si>
  <si>
    <t>Валовой доход</t>
  </si>
  <si>
    <t>Административные расходы</t>
  </si>
  <si>
    <t>Прибыль до корпоративного подоходного налога</t>
  </si>
  <si>
    <t>Расходы по корпоративному подоходному налогу</t>
  </si>
  <si>
    <t>Чистая прибыль</t>
  </si>
  <si>
    <t>Прочий совокупный доход</t>
  </si>
  <si>
    <t xml:space="preserve">Итого совокупный доход </t>
  </si>
  <si>
    <t>Прибыль на акцию, тенге</t>
  </si>
  <si>
    <t>АКТИВЫ</t>
  </si>
  <si>
    <t>Долгосрочные активы</t>
  </si>
  <si>
    <t>Инвестиционная недвижимость</t>
  </si>
  <si>
    <t>Основные средства</t>
  </si>
  <si>
    <t>Авансы выданные за долгосрочные активы</t>
  </si>
  <si>
    <t>Нематериальные активы</t>
  </si>
  <si>
    <t>Итого долгосрочные активы</t>
  </si>
  <si>
    <t>Краткосрочные активы</t>
  </si>
  <si>
    <t>Денежные средства и их эквиваленты</t>
  </si>
  <si>
    <t>Торговая дебиторская задолженность</t>
  </si>
  <si>
    <t>Товарно-материальные запасы</t>
  </si>
  <si>
    <t>Предоплата по корпоративному подоходному налогу</t>
  </si>
  <si>
    <t>Авансы выданные</t>
  </si>
  <si>
    <t>Прочие краткосрочные активы</t>
  </si>
  <si>
    <t>Итого краткосрочные активы</t>
  </si>
  <si>
    <t>ИТОГО АКТИВЫ</t>
  </si>
  <si>
    <t xml:space="preserve">КАПИТАЛ И ОБЯЗАТЕЛЬСТВА </t>
  </si>
  <si>
    <t>Капитал</t>
  </si>
  <si>
    <t>Акционерный капитал</t>
  </si>
  <si>
    <t>Привилегированные акции, удерживаемые внутри Компании</t>
  </si>
  <si>
    <t>Эмиссионный доход</t>
  </si>
  <si>
    <t>Нераспределенная прибыль</t>
  </si>
  <si>
    <t>ИТОГО КАПИТАЛ</t>
  </si>
  <si>
    <t>Долгосрочные обязательства</t>
  </si>
  <si>
    <t>Обязательство по привилегированным акциям</t>
  </si>
  <si>
    <t>Обязательство по отложенному корпоративному подоходному налогу</t>
  </si>
  <si>
    <t>Обязательства по облигациям</t>
  </si>
  <si>
    <t>Итого долгосрочные обязательства</t>
  </si>
  <si>
    <t>Краткосрочные обязательства</t>
  </si>
  <si>
    <t>Кредиторская задолженность</t>
  </si>
  <si>
    <t>Контрактные обязательства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</si>
  <si>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</si>
  <si>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</si>
  <si>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</si>
  <si>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</si>
  <si>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ДЕНЕЖНЫЕ ПОТОКИ ОТ ОПЕРАЦИОННОЙ ДЕЯТЕЛЬНОСТИ:</t>
  </si>
  <si>
    <t>Поступления денежных средств:</t>
  </si>
  <si>
    <t>Реализация товаров и услуг</t>
  </si>
  <si>
    <t>Авансы, полученные от покупателей, заказчиков</t>
  </si>
  <si>
    <t>Поступления по договорам страхования</t>
  </si>
  <si>
    <t>Поступления от государственных субсидий</t>
  </si>
  <si>
    <t>Прочие поступления</t>
  </si>
  <si>
    <t>Выбытие денежных средств:</t>
  </si>
  <si>
    <t>Платежи поставщикам за товары и услуги</t>
  </si>
  <si>
    <t>Выплаты по вознаграждениям работников</t>
  </si>
  <si>
    <t>Выплаты по корпоративному подоходному налогу</t>
  </si>
  <si>
    <t xml:space="preserve">Выплаты по прочим налогам и другим обязательным платежам </t>
  </si>
  <si>
    <t>Выплата вознаграждения по займам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</si>
  <si>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</si>
  <si>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</si>
  <si>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</si>
  <si>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Поступления от продажи основных средств</t>
  </si>
  <si>
    <t>Поступления вознаграждения по депозиту</t>
  </si>
  <si>
    <t>Приобретения основных средств</t>
  </si>
  <si>
    <t>Авансы выданные под приобретение долгосрочных активов</t>
  </si>
  <si>
    <t>Чистый отток денежных средств от инвестиционной деятельности</t>
  </si>
  <si>
    <t>ДЕНЕЖНЫЕ ПОТОКИ ОТ ФИНАНСОВОЙ ДЕЯТЕЛЬНОСТИ:</t>
  </si>
  <si>
    <t>Поступления по займам</t>
  </si>
  <si>
    <t>Погашение по займам</t>
  </si>
  <si>
    <t>Погашение купонного вознаграждения по облигациям</t>
  </si>
  <si>
    <t>Чистое поступление денежных средств от финансовой деятельности</t>
  </si>
  <si>
    <t>Эффект курсовой разницы на денежные средства</t>
  </si>
  <si>
    <t>Чистое увеличение (уменьшение) денежных средств</t>
  </si>
  <si>
    <t>Денежные средства на начало периода</t>
  </si>
  <si>
    <t>Доход от восстановления от ожидаемых кредитных убытков денежных средств</t>
  </si>
  <si>
    <t>Денежные средства на конец периода</t>
  </si>
  <si>
    <t xml:space="preserve">Уставный капитал </t>
  </si>
  <si>
    <t xml:space="preserve">Итого </t>
  </si>
  <si>
    <t>На 31 декабря 2023 года</t>
  </si>
  <si>
    <t>Прибыль за период</t>
  </si>
  <si>
    <t>На 31.12.2024 г.</t>
  </si>
  <si>
    <t>На 31 декабря 2024 года</t>
  </si>
  <si>
    <t>Краткосрочные финансовые активы</t>
  </si>
  <si>
    <t>Займы полученные</t>
  </si>
  <si>
    <t>За период, закончившийся 30.06.2025 года</t>
  </si>
  <si>
    <t xml:space="preserve">ПРОМЕЖУТОЧНЫЙ ОТЧЕТ </t>
  </si>
  <si>
    <t>О ФИНАНСОВОМ ПОЛОЖЕНИИ</t>
  </si>
  <si>
    <t>Налог на добавленную стоимость к возмещению, краткосрочная часть</t>
  </si>
  <si>
    <t>Кредиторская задолженность за долгосрочные активы</t>
  </si>
  <si>
    <t>За период с 01.01.2024 по 30.06.2024 г.</t>
  </si>
  <si>
    <t>ПРОМЕЖУТОЧНЫЙ ОТЧЕТ</t>
  </si>
  <si>
    <t xml:space="preserve"> О СОВОКУПНОМ ДОХОДЕ</t>
  </si>
  <si>
    <t xml:space="preserve"> О ДВИЖЕНИИ ДЕНЕЖНЫХ СРЕДСТВ 
(ПРЯМОЙ МЕТОД)</t>
  </si>
  <si>
    <t xml:space="preserve"> ОБ ИЗМЕНЕНИЯХ В КАПИТАЛЕ</t>
  </si>
  <si>
    <t xml:space="preserve">За период с 01.01.2024 по 30.06.2024 г. </t>
  </si>
  <si>
    <t>За период с 01.01.2025 по 30.06.2025 г.</t>
  </si>
  <si>
    <t>На 30.06.2025 г.</t>
  </si>
  <si>
    <t>На 30 июня 2024 года</t>
  </si>
  <si>
    <t>На 30 июня 2025 года</t>
  </si>
  <si>
    <t>Налог на добавленную стоимость к возмещению, долгосрочная часть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</si>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</sst>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(* #,##0_);_(* \(#,##0\);_(* &quot;-&quot;_);_(@_)"/>
    <numFmt numFmtId="166" formatCode="_-* #,##0.00_р_._-;\-* #,##0.00_р_._-;_-* &quot;-&quot;??_р_._-;_-@_-"/>
    <numFmt numFmtId="167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8"/>
      <name val="Arial"/>
      <family val="2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color rgb="FF00B05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2" fillId="0" borderId="0"/>
    <xf numFmtId="0" fontId="23" fillId="0" borderId="0"/>
  </cellStyleXfs>
  <cellXfs count="135">
    <xf numFmtId="0" fontId="0" fillId="0" borderId="0" xfId="0"/>
    <xf numFmtId="0" fontId="3" fillId="2" borderId="0" xfId="1" applyFill="1"/>
    <xf numFmtId="0" fontId="4" fillId="2" borderId="0" xfId="1" applyFont="1" applyFill="1" applyAlignment="1">
      <alignment vertical="top"/>
    </xf>
    <xf numFmtId="0" fontId="5" fillId="2" borderId="0" xfId="1" applyFont="1" applyFill="1"/>
    <xf numFmtId="0" fontId="6" fillId="2" borderId="1" xfId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 indent="1"/>
    </xf>
    <xf numFmtId="3" fontId="7" fillId="2" borderId="0" xfId="1" applyNumberFormat="1" applyFont="1" applyFill="1" applyAlignment="1">
      <alignment horizontal="right" vertical="center"/>
    </xf>
    <xf numFmtId="3" fontId="7" fillId="2" borderId="1" xfId="1" applyNumberFormat="1" applyFont="1" applyFill="1" applyBorder="1" applyAlignment="1">
      <alignment horizontal="right" vertical="center"/>
    </xf>
    <xf numFmtId="3" fontId="5" fillId="2" borderId="0" xfId="1" applyNumberFormat="1" applyFont="1" applyFill="1"/>
    <xf numFmtId="3" fontId="6" fillId="2" borderId="1" xfId="1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>
      <alignment horizontal="right" vertical="center" wrapText="1"/>
    </xf>
    <xf numFmtId="0" fontId="3" fillId="2" borderId="0" xfId="1" applyFill="1" applyAlignment="1">
      <alignment vertical="top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horizontal="right" vertical="top"/>
    </xf>
    <xf numFmtId="0" fontId="6" fillId="3" borderId="1" xfId="1" applyFont="1" applyFill="1" applyBorder="1" applyAlignment="1">
      <alignment vertical="top" wrapText="1"/>
    </xf>
    <xf numFmtId="3" fontId="6" fillId="3" borderId="1" xfId="1" applyNumberFormat="1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left" vertical="top" wrapText="1"/>
    </xf>
    <xf numFmtId="3" fontId="8" fillId="2" borderId="1" xfId="4" applyNumberFormat="1" applyFont="1" applyFill="1" applyBorder="1" applyAlignment="1">
      <alignment horizontal="right" vertical="center" wrapText="1"/>
    </xf>
    <xf numFmtId="165" fontId="8" fillId="2" borderId="1" xfId="4" applyNumberFormat="1" applyFont="1" applyFill="1" applyBorder="1" applyAlignment="1">
      <alignment horizontal="right" vertical="center" wrapText="1"/>
    </xf>
    <xf numFmtId="0" fontId="6" fillId="3" borderId="1" xfId="1" applyFont="1" applyFill="1" applyBorder="1" applyAlignment="1">
      <alignment horizontal="left" vertical="top" wrapText="1"/>
    </xf>
    <xf numFmtId="3" fontId="6" fillId="3" borderId="1" xfId="1" applyNumberFormat="1" applyFont="1" applyFill="1" applyBorder="1" applyAlignment="1">
      <alignment horizontal="right" vertical="top"/>
    </xf>
    <xf numFmtId="165" fontId="6" fillId="3" borderId="1" xfId="4" applyNumberFormat="1" applyFont="1" applyFill="1" applyBorder="1" applyAlignment="1">
      <alignment horizontal="right" vertical="center" wrapText="1"/>
    </xf>
    <xf numFmtId="0" fontId="9" fillId="2" borderId="1" xfId="1" applyFont="1" applyFill="1" applyBorder="1" applyAlignment="1">
      <alignment horizontal="left" vertical="top" wrapText="1"/>
    </xf>
    <xf numFmtId="3" fontId="6" fillId="3" borderId="1" xfId="1" applyNumberFormat="1" applyFont="1" applyFill="1" applyBorder="1" applyAlignment="1">
      <alignment horizontal="left" vertical="top"/>
    </xf>
    <xf numFmtId="164" fontId="5" fillId="2" borderId="0" xfId="1" applyNumberFormat="1" applyFont="1" applyFill="1" applyAlignment="1">
      <alignment vertical="top"/>
    </xf>
    <xf numFmtId="0" fontId="7" fillId="2" borderId="0" xfId="1" applyFont="1" applyFill="1" applyAlignment="1">
      <alignment horizontal="left" vertical="top" wrapText="1"/>
    </xf>
    <xf numFmtId="4" fontId="5" fillId="2" borderId="0" xfId="1" applyNumberFormat="1" applyFont="1" applyFill="1" applyAlignment="1">
      <alignment vertical="top"/>
    </xf>
    <xf numFmtId="0" fontId="8" fillId="2" borderId="0" xfId="1" applyFont="1" applyFill="1"/>
    <xf numFmtId="3" fontId="8" fillId="2" borderId="0" xfId="1" applyNumberFormat="1" applyFont="1" applyFill="1"/>
    <xf numFmtId="0" fontId="5" fillId="2" borderId="0" xfId="1" applyFont="1" applyFill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 indent="1"/>
    </xf>
    <xf numFmtId="0" fontId="6" fillId="3" borderId="1" xfId="1" applyFont="1" applyFill="1" applyBorder="1" applyAlignment="1">
      <alignment horizontal="left" vertical="center" indent="1"/>
    </xf>
    <xf numFmtId="0" fontId="6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3" fontId="8" fillId="2" borderId="1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left" vertical="center" wrapText="1"/>
    </xf>
    <xf numFmtId="3" fontId="6" fillId="3" borderId="1" xfId="1" applyNumberFormat="1" applyFont="1" applyFill="1" applyBorder="1" applyAlignment="1">
      <alignment horizontal="right" vertical="center" indent="1"/>
    </xf>
    <xf numFmtId="0" fontId="8" fillId="2" borderId="1" xfId="1" applyFont="1" applyFill="1" applyBorder="1" applyAlignment="1">
      <alignment horizontal="right" vertical="center" wrapText="1"/>
    </xf>
    <xf numFmtId="0" fontId="9" fillId="2" borderId="1" xfId="1" applyFont="1" applyFill="1" applyBorder="1" applyAlignment="1">
      <alignment horizontal="right" vertical="center"/>
    </xf>
    <xf numFmtId="0" fontId="9" fillId="0" borderId="1" xfId="1" applyFont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horizontal="left"/>
    </xf>
    <xf numFmtId="0" fontId="5" fillId="2" borderId="0" xfId="1" applyFont="1" applyFill="1" applyAlignment="1">
      <alignment wrapText="1"/>
    </xf>
    <xf numFmtId="167" fontId="5" fillId="2" borderId="0" xfId="1" applyNumberFormat="1" applyFont="1" applyFill="1"/>
    <xf numFmtId="0" fontId="9" fillId="2" borderId="0" xfId="10" applyFont="1" applyFill="1" applyAlignment="1">
      <alignment vertical="top"/>
    </xf>
    <xf numFmtId="3" fontId="9" fillId="2" borderId="0" xfId="10" applyNumberFormat="1" applyFont="1" applyFill="1" applyAlignment="1">
      <alignment vertical="top"/>
    </xf>
    <xf numFmtId="0" fontId="5" fillId="2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 indent="1"/>
    </xf>
    <xf numFmtId="0" fontId="4" fillId="3" borderId="1" xfId="1" applyFont="1" applyFill="1" applyBorder="1" applyAlignment="1">
      <alignment horizontal="right" vertical="center" wrapText="1"/>
    </xf>
    <xf numFmtId="0" fontId="9" fillId="2" borderId="1" xfId="1" applyFont="1" applyFill="1" applyBorder="1" applyAlignment="1">
      <alignment horizontal="left" vertical="center" wrapText="1" indent="3"/>
    </xf>
    <xf numFmtId="0" fontId="7" fillId="2" borderId="1" xfId="1" applyFont="1" applyFill="1" applyBorder="1" applyAlignment="1">
      <alignment horizontal="left" vertical="center" wrapText="1" indent="6"/>
    </xf>
    <xf numFmtId="165" fontId="8" fillId="0" borderId="1" xfId="1" applyNumberFormat="1" applyFont="1" applyBorder="1" applyAlignment="1">
      <alignment horizontal="right" vertical="center" wrapText="1"/>
    </xf>
    <xf numFmtId="3" fontId="7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0" fontId="9" fillId="3" borderId="1" xfId="1" applyFont="1" applyFill="1" applyBorder="1" applyAlignment="1">
      <alignment horizontal="left" vertical="center" wrapText="1" indent="2"/>
    </xf>
    <xf numFmtId="164" fontId="6" fillId="3" borderId="1" xfId="8" applyNumberFormat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horizontal="right" vertical="center" wrapText="1"/>
    </xf>
    <xf numFmtId="164" fontId="6" fillId="3" borderId="1" xfId="8" applyNumberFormat="1" applyFont="1" applyFill="1" applyBorder="1" applyAlignment="1">
      <alignment horizontal="right" vertical="center"/>
    </xf>
    <xf numFmtId="3" fontId="7" fillId="3" borderId="1" xfId="1" applyNumberFormat="1" applyFont="1" applyFill="1" applyBorder="1" applyAlignment="1">
      <alignment horizontal="right" vertical="center" wrapText="1"/>
    </xf>
    <xf numFmtId="0" fontId="9" fillId="3" borderId="1" xfId="1" applyFont="1" applyFill="1" applyBorder="1" applyAlignment="1">
      <alignment horizontal="left" vertical="center" wrapText="1" indent="1"/>
    </xf>
    <xf numFmtId="165" fontId="6" fillId="3" borderId="1" xfId="1" applyNumberFormat="1" applyFont="1" applyFill="1" applyBorder="1" applyAlignment="1">
      <alignment horizontal="right" vertical="center" wrapText="1"/>
    </xf>
    <xf numFmtId="164" fontId="6" fillId="2" borderId="1" xfId="8" applyNumberFormat="1" applyFont="1" applyFill="1" applyBorder="1"/>
    <xf numFmtId="164" fontId="6" fillId="3" borderId="1" xfId="8" applyNumberFormat="1" applyFont="1" applyFill="1" applyBorder="1"/>
    <xf numFmtId="0" fontId="9" fillId="2" borderId="1" xfId="1" applyFont="1" applyFill="1" applyBorder="1" applyAlignment="1">
      <alignment horizontal="left" vertical="center" wrapText="1" indent="1"/>
    </xf>
    <xf numFmtId="4" fontId="5" fillId="2" borderId="0" xfId="1" applyNumberFormat="1" applyFont="1" applyFill="1"/>
    <xf numFmtId="0" fontId="16" fillId="2" borderId="0" xfId="1" applyFont="1" applyFill="1"/>
    <xf numFmtId="4" fontId="17" fillId="2" borderId="0" xfId="1" applyNumberFormat="1" applyFont="1" applyFill="1"/>
    <xf numFmtId="0" fontId="18" fillId="2" borderId="1" xfId="1" applyFont="1" applyFill="1" applyBorder="1" applyAlignment="1">
      <alignment horizontal="left" vertical="center" wrapText="1" indent="1"/>
    </xf>
    <xf numFmtId="3" fontId="18" fillId="2" borderId="1" xfId="1" applyNumberFormat="1" applyFont="1" applyFill="1" applyBorder="1" applyAlignment="1">
      <alignment horizontal="right" vertical="center"/>
    </xf>
    <xf numFmtId="3" fontId="18" fillId="2" borderId="1" xfId="1" applyNumberFormat="1" applyFont="1" applyFill="1" applyBorder="1" applyAlignment="1">
      <alignment horizontal="right" vertical="center" wrapText="1"/>
    </xf>
    <xf numFmtId="3" fontId="18" fillId="0" borderId="1" xfId="1" applyNumberFormat="1" applyFont="1" applyBorder="1" applyAlignment="1">
      <alignment horizontal="right" vertical="center"/>
    </xf>
    <xf numFmtId="164" fontId="8" fillId="2" borderId="0" xfId="8" applyNumberFormat="1" applyFont="1" applyFill="1" applyBorder="1"/>
    <xf numFmtId="4" fontId="16" fillId="2" borderId="0" xfId="1" applyNumberFormat="1" applyFont="1" applyFill="1"/>
    <xf numFmtId="165" fontId="5" fillId="2" borderId="0" xfId="1" applyNumberFormat="1" applyFont="1" applyFill="1" applyAlignment="1">
      <alignment vertical="top"/>
    </xf>
    <xf numFmtId="3" fontId="6" fillId="3" borderId="1" xfId="1" applyNumberFormat="1" applyFont="1" applyFill="1" applyBorder="1" applyAlignment="1">
      <alignment horizontal="left" vertical="center" wrapText="1" indent="1"/>
    </xf>
    <xf numFmtId="4" fontId="21" fillId="2" borderId="0" xfId="1" applyNumberFormat="1" applyFont="1" applyFill="1"/>
    <xf numFmtId="4" fontId="10" fillId="2" borderId="0" xfId="1" applyNumberFormat="1" applyFont="1" applyFill="1"/>
    <xf numFmtId="4" fontId="10" fillId="2" borderId="0" xfId="1" applyNumberFormat="1" applyFont="1" applyFill="1" applyAlignment="1">
      <alignment vertical="top"/>
    </xf>
    <xf numFmtId="0" fontId="5" fillId="2" borderId="0" xfId="1" applyFont="1" applyFill="1" applyAlignment="1">
      <alignment horizontal="right" vertical="top" indent="5"/>
    </xf>
    <xf numFmtId="0" fontId="5" fillId="2" borderId="0" xfId="1" applyFont="1" applyFill="1" applyAlignment="1">
      <alignment horizontal="right" vertical="top" indent="15"/>
    </xf>
    <xf numFmtId="3" fontId="6" fillId="3" borderId="1" xfId="1" applyNumberFormat="1" applyFont="1" applyFill="1" applyBorder="1" applyAlignment="1">
      <alignment horizontal="right" vertical="center" wrapText="1" indent="1"/>
    </xf>
    <xf numFmtId="3" fontId="6" fillId="2" borderId="1" xfId="8" applyNumberFormat="1" applyFont="1" applyFill="1" applyBorder="1"/>
    <xf numFmtId="3" fontId="18" fillId="2" borderId="1" xfId="8" applyNumberFormat="1" applyFont="1" applyFill="1" applyBorder="1" applyAlignment="1">
      <alignment vertical="center"/>
    </xf>
    <xf numFmtId="3" fontId="18" fillId="2" borderId="1" xfId="1" applyNumberFormat="1" applyFont="1" applyFill="1" applyBorder="1" applyAlignment="1">
      <alignment horizontal="left" vertical="center" wrapText="1" indent="1"/>
    </xf>
    <xf numFmtId="3" fontId="6" fillId="2" borderId="1" xfId="8" applyNumberFormat="1" applyFont="1" applyFill="1" applyBorder="1" applyAlignment="1">
      <alignment vertical="center"/>
    </xf>
    <xf numFmtId="3" fontId="8" fillId="2" borderId="1" xfId="8" applyNumberFormat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top"/>
    </xf>
    <xf numFmtId="3" fontId="8" fillId="2" borderId="1" xfId="1" applyNumberFormat="1" applyFont="1" applyFill="1" applyBorder="1" applyAlignment="1">
      <alignment horizontal="right" vertical="top"/>
    </xf>
    <xf numFmtId="0" fontId="8" fillId="2" borderId="1" xfId="1" applyFont="1" applyFill="1" applyBorder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3" fontId="19" fillId="2" borderId="1" xfId="1" applyNumberFormat="1" applyFont="1" applyFill="1" applyBorder="1" applyAlignment="1">
      <alignment horizontal="right" vertical="center" wrapText="1"/>
    </xf>
    <xf numFmtId="164" fontId="9" fillId="3" borderId="1" xfId="1" applyNumberFormat="1" applyFont="1" applyFill="1" applyBorder="1" applyAlignment="1">
      <alignment horizontal="right" vertical="center"/>
    </xf>
    <xf numFmtId="0" fontId="27" fillId="2" borderId="0" xfId="1" applyFont="1" applyFill="1"/>
    <xf numFmtId="3" fontId="4" fillId="3" borderId="1" xfId="1" applyNumberFormat="1" applyFont="1" applyFill="1" applyBorder="1" applyAlignment="1">
      <alignment horizontal="right"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3" fontId="8" fillId="2" borderId="1" xfId="1" applyNumberFormat="1" applyFont="1" applyFill="1" applyBorder="1" applyAlignment="1">
      <alignment horizontal="right" vertical="center" wrapText="1"/>
    </xf>
    <xf numFmtId="3" fontId="6" fillId="3" borderId="1" xfId="8" applyNumberFormat="1" applyFont="1" applyFill="1" applyBorder="1" applyAlignment="1">
      <alignment vertical="center"/>
    </xf>
    <xf numFmtId="3" fontId="6" fillId="3" borderId="1" xfId="8" applyNumberFormat="1" applyFont="1" applyFill="1" applyBorder="1"/>
    <xf numFmtId="3" fontId="5" fillId="2" borderId="0" xfId="1" applyNumberFormat="1" applyFont="1" applyFill="1" applyAlignment="1">
      <alignment vertical="top"/>
    </xf>
    <xf numFmtId="0" fontId="6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left" vertical="center" wrapText="1" indent="2"/>
    </xf>
    <xf numFmtId="0" fontId="4" fillId="2" borderId="0" xfId="1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right"/>
    </xf>
    <xf numFmtId="0" fontId="25" fillId="2" borderId="0" xfId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3" fontId="5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6" fillId="3" borderId="3" xfId="1" applyFont="1" applyFill="1" applyBorder="1" applyAlignment="1">
      <alignment horizontal="left" vertical="center" wrapText="1" indent="1"/>
    </xf>
    <xf numFmtId="0" fontId="6" fillId="3" borderId="4" xfId="1" applyFont="1" applyFill="1" applyBorder="1" applyAlignment="1">
      <alignment horizontal="left" vertical="center" wrapText="1" inden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wrapText="1"/>
    </xf>
    <xf numFmtId="0" fontId="6" fillId="3" borderId="2" xfId="1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6" fillId="3" borderId="1" xfId="1" applyFont="1" applyFill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ill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0" xfId="1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</cellXfs>
  <cellStyles count="17">
    <cellStyle name="Обычный" xfId="0" builtinId="0"/>
    <cellStyle name="Обычный 2" xfId="1" xr:uid="{96BE84B9-B6B0-4880-9F88-69DD3ECBF19B}"/>
    <cellStyle name="Обычный 2 2" xfId="6" xr:uid="{9D910F7F-AC81-4688-8F4E-36C0E565841B}"/>
    <cellStyle name="Обычный 2 2 2" xfId="10" xr:uid="{40C6F183-FDA5-4455-97D6-4B8083257401}"/>
    <cellStyle name="Обычный 3" xfId="2" xr:uid="{53C0FF94-A6AF-47B3-98EC-AB5E309F3CD4}"/>
    <cellStyle name="Обычный 3 2" xfId="12" xr:uid="{A54A3FCE-1003-439E-87B5-9D8BCD055932}"/>
    <cellStyle name="Обычный 3 2 2" xfId="13" xr:uid="{EB090797-A4BC-4F3E-A612-5B185A3033AC}"/>
    <cellStyle name="Обычный 4" xfId="7" xr:uid="{D2029482-57CA-42AA-B2B7-94001A4645F3}"/>
    <cellStyle name="Обычный 4 2" xfId="14" xr:uid="{4DB3B77A-8924-487E-9D2C-F7001CCE9FCB}"/>
    <cellStyle name="Обычный 5" xfId="15" xr:uid="{D4858EAB-D15A-42E5-BF87-B0C98DB6DBA7}"/>
    <cellStyle name="Обычный 6" xfId="11" xr:uid="{C5E8A2B5-78C8-4765-92A2-73FC445D15AC}"/>
    <cellStyle name="Обычный 7" xfId="16" xr:uid="{0CE12488-E523-49F5-96DF-DE8BEFB90B71}"/>
    <cellStyle name="Обычный_Ф2" xfId="4" xr:uid="{D03BF56D-247E-4830-BB02-57CA14CE843D}"/>
    <cellStyle name="Процентный 2" xfId="5" xr:uid="{A642558A-619A-47C5-AF14-031664A66A97}"/>
    <cellStyle name="Процентный 3" xfId="9" xr:uid="{74BE6DD8-6257-42F3-9A83-B81F3F119831}"/>
    <cellStyle name="Финансовый 2" xfId="3" xr:uid="{B1C43CE7-F7F5-4EF7-B344-2305DBF081A7}"/>
    <cellStyle name="Финансовый 2 2" xfId="8" xr:uid="{A194A1AF-8297-45C6-AA4A-5971C084F1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AB1C-A968-48DE-9DB2-AB776D9AED8A}">
  <sheetPr>
    <tabColor rgb="FF00B050"/>
  </sheetPr>
  <dimension ref="A1:D60"/>
  <sheetViews>
    <sheetView tabSelected="1" view="pageBreakPreview" zoomScale="85" zoomScaleNormal="100" zoomScaleSheetLayoutView="85" workbookViewId="0">
      <pane xSplit="1" ySplit="7" topLeftCell="B32" activePane="bottomRight" state="frozen"/>
      <selection activeCell="A19" sqref="A19"/>
      <selection pane="topRight" activeCell="A19" sqref="A19"/>
      <selection pane="bottomLeft" activeCell="A19" sqref="A19"/>
      <selection pane="bottomRight" activeCell="B7" sqref="B7"/>
    </sheetView>
  </sheetViews>
  <sheetFormatPr defaultColWidth="9.140625" defaultRowHeight="15" x14ac:dyDescent="0.25"/>
  <cols>
    <col min="1" max="1" width="58.7109375" style="43" customWidth="1"/>
    <col min="2" max="2" width="8.7109375" style="118" customWidth="1"/>
    <col min="3" max="3" width="19.28515625" style="3" customWidth="1"/>
    <col min="4" max="4" width="18.28515625" style="3" customWidth="1"/>
    <col min="5" max="16384" width="9.140625" style="1"/>
  </cols>
  <sheetData>
    <row r="1" spans="1:4" ht="22.5" x14ac:dyDescent="0.25">
      <c r="A1" s="106" t="s">
        <v>0</v>
      </c>
      <c r="B1" s="106"/>
      <c r="C1" s="106"/>
      <c r="D1" s="106"/>
    </row>
    <row r="2" spans="1:4" x14ac:dyDescent="0.25">
      <c r="A2" s="107"/>
      <c r="B2" s="107"/>
      <c r="C2" s="107"/>
      <c r="D2" s="107"/>
    </row>
    <row r="3" spans="1:4" x14ac:dyDescent="0.25">
      <c r="A3" s="107" t="s">
        <v>97</v>
      </c>
      <c r="B3" s="107"/>
      <c r="C3" s="107"/>
      <c r="D3" s="107"/>
    </row>
    <row r="4" spans="1:4" x14ac:dyDescent="0.25">
      <c r="A4" s="107" t="s">
        <v>98</v>
      </c>
      <c r="B4" s="107"/>
      <c r="C4" s="107"/>
      <c r="D4" s="107"/>
    </row>
    <row r="5" spans="1:4" x14ac:dyDescent="0.25">
      <c r="A5" s="107" t="s">
        <v>96</v>
      </c>
      <c r="B5" s="107"/>
      <c r="C5" s="107"/>
      <c r="D5" s="107"/>
    </row>
    <row r="6" spans="1:4" x14ac:dyDescent="0.25">
      <c r="A6" s="29"/>
      <c r="C6" s="108"/>
      <c r="D6" s="108"/>
    </row>
    <row r="7" spans="1:4" x14ac:dyDescent="0.25">
      <c r="A7" s="30" t="s">
        <v>3</v>
      </c>
      <c r="B7" s="119" t="s">
        <v>112</v>
      </c>
      <c r="C7" s="31" t="s">
        <v>108</v>
      </c>
      <c r="D7" s="32" t="s">
        <v>92</v>
      </c>
    </row>
    <row r="8" spans="1:4" x14ac:dyDescent="0.25">
      <c r="A8" s="33" t="s">
        <v>22</v>
      </c>
      <c r="B8" s="120"/>
      <c r="C8" s="7"/>
      <c r="D8" s="7"/>
    </row>
    <row r="9" spans="1:4" x14ac:dyDescent="0.25">
      <c r="A9" s="33" t="s">
        <v>23</v>
      </c>
      <c r="B9" s="120"/>
      <c r="C9" s="7"/>
      <c r="D9" s="7"/>
    </row>
    <row r="10" spans="1:4" x14ac:dyDescent="0.25">
      <c r="A10" s="34" t="s">
        <v>24</v>
      </c>
      <c r="B10" s="121">
        <v>5</v>
      </c>
      <c r="C10" s="35">
        <v>21578536</v>
      </c>
      <c r="D10" s="90">
        <v>21327627</v>
      </c>
    </row>
    <row r="11" spans="1:4" x14ac:dyDescent="0.25">
      <c r="A11" s="36" t="s">
        <v>25</v>
      </c>
      <c r="B11" s="122">
        <v>6</v>
      </c>
      <c r="C11" s="35">
        <v>2427709</v>
      </c>
      <c r="D11" s="90">
        <v>2614732</v>
      </c>
    </row>
    <row r="12" spans="1:4" ht="30" x14ac:dyDescent="0.25">
      <c r="A12" s="36" t="s">
        <v>111</v>
      </c>
      <c r="B12" s="122"/>
      <c r="C12" s="90">
        <v>201446.42677000002</v>
      </c>
      <c r="D12" s="90">
        <v>454728</v>
      </c>
    </row>
    <row r="13" spans="1:4" x14ac:dyDescent="0.25">
      <c r="A13" s="36" t="s">
        <v>26</v>
      </c>
      <c r="B13" s="122"/>
      <c r="C13" s="35">
        <v>0</v>
      </c>
      <c r="D13" s="90">
        <v>0</v>
      </c>
    </row>
    <row r="14" spans="1:4" x14ac:dyDescent="0.25">
      <c r="A14" s="36" t="s">
        <v>27</v>
      </c>
      <c r="B14" s="122">
        <v>7</v>
      </c>
      <c r="C14" s="35">
        <v>394754</v>
      </c>
      <c r="D14" s="90">
        <v>438624</v>
      </c>
    </row>
    <row r="15" spans="1:4" x14ac:dyDescent="0.25">
      <c r="A15" s="30" t="s">
        <v>28</v>
      </c>
      <c r="B15" s="123"/>
      <c r="C15" s="37">
        <f>SUM(C10:C14)</f>
        <v>24602445.426770002</v>
      </c>
      <c r="D15" s="20">
        <f>SUM(D10:D14)</f>
        <v>24835711</v>
      </c>
    </row>
    <row r="16" spans="1:4" x14ac:dyDescent="0.25">
      <c r="A16" s="33" t="s">
        <v>29</v>
      </c>
      <c r="B16" s="120"/>
      <c r="C16" s="38"/>
      <c r="D16" s="91"/>
    </row>
    <row r="17" spans="1:4" x14ac:dyDescent="0.25">
      <c r="A17" s="34" t="s">
        <v>30</v>
      </c>
      <c r="B17" s="121">
        <v>9</v>
      </c>
      <c r="C17" s="35">
        <v>37602</v>
      </c>
      <c r="D17" s="35">
        <v>91292</v>
      </c>
    </row>
    <row r="18" spans="1:4" x14ac:dyDescent="0.25">
      <c r="A18" s="34" t="s">
        <v>31</v>
      </c>
      <c r="B18" s="121">
        <v>10</v>
      </c>
      <c r="C18" s="35">
        <v>240143</v>
      </c>
      <c r="D18" s="35">
        <v>120445</v>
      </c>
    </row>
    <row r="19" spans="1:4" x14ac:dyDescent="0.25">
      <c r="A19" s="36" t="s">
        <v>32</v>
      </c>
      <c r="B19" s="122">
        <v>11</v>
      </c>
      <c r="C19" s="35">
        <v>39859</v>
      </c>
      <c r="D19" s="35">
        <v>39888</v>
      </c>
    </row>
    <row r="20" spans="1:4" x14ac:dyDescent="0.25">
      <c r="A20" s="36" t="s">
        <v>33</v>
      </c>
      <c r="B20" s="122"/>
      <c r="C20" s="35">
        <v>60897</v>
      </c>
      <c r="D20" s="35">
        <v>50650</v>
      </c>
    </row>
    <row r="21" spans="1:4" ht="30" x14ac:dyDescent="0.25">
      <c r="A21" s="36" t="s">
        <v>99</v>
      </c>
      <c r="B21" s="122"/>
      <c r="C21" s="35">
        <v>503808.57322999998</v>
      </c>
      <c r="D21" s="35">
        <v>442884</v>
      </c>
    </row>
    <row r="22" spans="1:4" x14ac:dyDescent="0.25">
      <c r="A22" s="36" t="s">
        <v>34</v>
      </c>
      <c r="B22" s="122">
        <v>8</v>
      </c>
      <c r="C22" s="35">
        <v>11219</v>
      </c>
      <c r="D22" s="35">
        <v>47983</v>
      </c>
    </row>
    <row r="23" spans="1:4" x14ac:dyDescent="0.25">
      <c r="A23" s="36" t="s">
        <v>94</v>
      </c>
      <c r="B23" s="122"/>
      <c r="C23" s="35">
        <v>126</v>
      </c>
      <c r="D23" s="35">
        <v>201</v>
      </c>
    </row>
    <row r="24" spans="1:4" x14ac:dyDescent="0.25">
      <c r="A24" s="34" t="s">
        <v>35</v>
      </c>
      <c r="B24" s="121"/>
      <c r="C24" s="35">
        <v>99506</v>
      </c>
      <c r="D24" s="35">
        <v>56549</v>
      </c>
    </row>
    <row r="25" spans="1:4" x14ac:dyDescent="0.25">
      <c r="A25" s="30" t="s">
        <v>36</v>
      </c>
      <c r="B25" s="123"/>
      <c r="C25" s="37">
        <f>SUM(C17:C24)</f>
        <v>993160.57322999998</v>
      </c>
      <c r="D25" s="20">
        <f>SUM(D17:D24)</f>
        <v>849892</v>
      </c>
    </row>
    <row r="26" spans="1:4" x14ac:dyDescent="0.25">
      <c r="A26" s="30" t="s">
        <v>37</v>
      </c>
      <c r="B26" s="123"/>
      <c r="C26" s="37">
        <f>C15+C25</f>
        <v>25595606</v>
      </c>
      <c r="D26" s="20">
        <f>D15+D25</f>
        <v>25685603</v>
      </c>
    </row>
    <row r="27" spans="1:4" x14ac:dyDescent="0.25">
      <c r="A27" s="33" t="s">
        <v>38</v>
      </c>
      <c r="B27" s="120"/>
      <c r="C27" s="38"/>
      <c r="D27" s="39"/>
    </row>
    <row r="28" spans="1:4" x14ac:dyDescent="0.25">
      <c r="A28" s="40" t="s">
        <v>39</v>
      </c>
      <c r="B28" s="124"/>
      <c r="C28" s="39"/>
      <c r="D28" s="7"/>
    </row>
    <row r="29" spans="1:4" x14ac:dyDescent="0.25">
      <c r="A29" s="36" t="s">
        <v>40</v>
      </c>
      <c r="B29" s="122">
        <v>12</v>
      </c>
      <c r="C29" s="7">
        <v>53801</v>
      </c>
      <c r="D29" s="7">
        <v>53801</v>
      </c>
    </row>
    <row r="30" spans="1:4" x14ac:dyDescent="0.25">
      <c r="A30" s="36" t="s">
        <v>41</v>
      </c>
      <c r="B30" s="122">
        <v>12</v>
      </c>
      <c r="C30" s="41">
        <v>-753141</v>
      </c>
      <c r="D30" s="41">
        <v>-753141</v>
      </c>
    </row>
    <row r="31" spans="1:4" x14ac:dyDescent="0.25">
      <c r="A31" s="34" t="s">
        <v>42</v>
      </c>
      <c r="B31" s="121"/>
      <c r="C31" s="7">
        <v>3182</v>
      </c>
      <c r="D31" s="7">
        <v>3182</v>
      </c>
    </row>
    <row r="32" spans="1:4" x14ac:dyDescent="0.25">
      <c r="A32" s="34" t="s">
        <v>43</v>
      </c>
      <c r="B32" s="121"/>
      <c r="C32" s="7">
        <v>4232761</v>
      </c>
      <c r="D32" s="7">
        <v>3909050</v>
      </c>
    </row>
    <row r="33" spans="1:4" x14ac:dyDescent="0.25">
      <c r="A33" s="30" t="s">
        <v>44</v>
      </c>
      <c r="B33" s="123"/>
      <c r="C33" s="37">
        <f>SUM(C29:C32)</f>
        <v>3536603</v>
      </c>
      <c r="D33" s="20">
        <f>SUM(D29:D32)</f>
        <v>3212892</v>
      </c>
    </row>
    <row r="34" spans="1:4" x14ac:dyDescent="0.25">
      <c r="A34" s="33" t="s">
        <v>45</v>
      </c>
      <c r="B34" s="120"/>
      <c r="C34" s="4"/>
      <c r="D34" s="7"/>
    </row>
    <row r="35" spans="1:4" x14ac:dyDescent="0.25">
      <c r="A35" s="92" t="s">
        <v>100</v>
      </c>
      <c r="B35" s="125">
        <v>13</v>
      </c>
      <c r="C35" s="7">
        <v>16018</v>
      </c>
      <c r="D35" s="7">
        <v>16018</v>
      </c>
    </row>
    <row r="36" spans="1:4" x14ac:dyDescent="0.25">
      <c r="A36" s="34" t="s">
        <v>46</v>
      </c>
      <c r="B36" s="121"/>
      <c r="C36" s="7">
        <v>753141</v>
      </c>
      <c r="D36" s="7">
        <v>753141</v>
      </c>
    </row>
    <row r="37" spans="1:4" ht="30" x14ac:dyDescent="0.25">
      <c r="A37" s="34" t="s">
        <v>47</v>
      </c>
      <c r="B37" s="121"/>
      <c r="C37" s="7">
        <v>678289</v>
      </c>
      <c r="D37" s="7">
        <v>678288</v>
      </c>
    </row>
    <row r="38" spans="1:4" x14ac:dyDescent="0.25">
      <c r="A38" s="34" t="s">
        <v>95</v>
      </c>
      <c r="B38" s="121">
        <v>14</v>
      </c>
      <c r="C38" s="7">
        <v>7277949</v>
      </c>
      <c r="D38" s="7">
        <v>8868970</v>
      </c>
    </row>
    <row r="39" spans="1:4" x14ac:dyDescent="0.25">
      <c r="A39" s="34" t="s">
        <v>48</v>
      </c>
      <c r="B39" s="121">
        <v>15</v>
      </c>
      <c r="C39" s="7">
        <v>5342600</v>
      </c>
      <c r="D39" s="7">
        <v>5342600</v>
      </c>
    </row>
    <row r="40" spans="1:4" x14ac:dyDescent="0.25">
      <c r="A40" s="30" t="s">
        <v>49</v>
      </c>
      <c r="B40" s="123"/>
      <c r="C40" s="37">
        <f>SUM(C34:C39)</f>
        <v>14067997</v>
      </c>
      <c r="D40" s="20">
        <f>SUM(D34:D39)</f>
        <v>15659017</v>
      </c>
    </row>
    <row r="41" spans="1:4" x14ac:dyDescent="0.25">
      <c r="A41" s="33" t="s">
        <v>50</v>
      </c>
      <c r="B41" s="120"/>
      <c r="C41" s="38"/>
      <c r="D41" s="91"/>
    </row>
    <row r="42" spans="1:4" x14ac:dyDescent="0.25">
      <c r="A42" s="34" t="s">
        <v>51</v>
      </c>
      <c r="B42" s="121">
        <v>13</v>
      </c>
      <c r="C42" s="7">
        <v>2096705</v>
      </c>
      <c r="D42" s="7">
        <v>2151978</v>
      </c>
    </row>
    <row r="43" spans="1:4" x14ac:dyDescent="0.25">
      <c r="A43" s="34" t="s">
        <v>95</v>
      </c>
      <c r="B43" s="121">
        <v>14</v>
      </c>
      <c r="C43" s="7">
        <v>773286</v>
      </c>
      <c r="D43" s="7">
        <v>614742</v>
      </c>
    </row>
    <row r="44" spans="1:4" x14ac:dyDescent="0.25">
      <c r="A44" s="34" t="s">
        <v>46</v>
      </c>
      <c r="B44" s="121"/>
      <c r="C44" s="7">
        <v>239800</v>
      </c>
      <c r="D44" s="7">
        <v>239800</v>
      </c>
    </row>
    <row r="45" spans="1:4" x14ac:dyDescent="0.25">
      <c r="A45" s="34" t="s">
        <v>48</v>
      </c>
      <c r="B45" s="121">
        <v>15</v>
      </c>
      <c r="C45" s="7">
        <v>200253</v>
      </c>
      <c r="D45" s="7">
        <v>200253</v>
      </c>
    </row>
    <row r="46" spans="1:4" x14ac:dyDescent="0.25">
      <c r="A46" s="34" t="s">
        <v>52</v>
      </c>
      <c r="B46" s="121">
        <v>16</v>
      </c>
      <c r="C46" s="7">
        <v>4588094</v>
      </c>
      <c r="D46" s="7">
        <v>3517661</v>
      </c>
    </row>
    <row r="47" spans="1:4" x14ac:dyDescent="0.25">
      <c r="A47" s="34" t="s">
        <v>53</v>
      </c>
      <c r="B47" s="121"/>
      <c r="C47" s="7">
        <v>92868</v>
      </c>
      <c r="D47" s="7">
        <v>89260</v>
      </c>
    </row>
    <row r="48" spans="1:4" x14ac:dyDescent="0.25">
      <c r="A48" s="30" t="s">
        <v>54</v>
      </c>
      <c r="B48" s="123"/>
      <c r="C48" s="37">
        <f>SUM(C42:C47)</f>
        <v>7991006</v>
      </c>
      <c r="D48" s="20">
        <f>SUM(D42:D47)</f>
        <v>6813694</v>
      </c>
    </row>
    <row r="49" spans="1:4" s="42" customFormat="1" x14ac:dyDescent="0.25">
      <c r="A49" s="30" t="s">
        <v>55</v>
      </c>
      <c r="B49" s="123"/>
      <c r="C49" s="37">
        <f>C40+C48</f>
        <v>22059003</v>
      </c>
      <c r="D49" s="20">
        <f>D40+D48</f>
        <v>22472711</v>
      </c>
    </row>
    <row r="50" spans="1:4" x14ac:dyDescent="0.25">
      <c r="A50" s="30" t="s">
        <v>56</v>
      </c>
      <c r="B50" s="123"/>
      <c r="C50" s="37">
        <f>C49+C33</f>
        <v>25595606</v>
      </c>
      <c r="D50" s="20">
        <f>D49+D33</f>
        <v>25685603</v>
      </c>
    </row>
    <row r="51" spans="1:4" x14ac:dyDescent="0.25">
      <c r="C51" s="77"/>
      <c r="D51" s="77"/>
    </row>
    <row r="52" spans="1:4" x14ac:dyDescent="0.25">
      <c r="C52" s="44"/>
      <c r="D52" s="44"/>
    </row>
    <row r="53" spans="1:4" x14ac:dyDescent="0.25">
      <c r="C53" s="8"/>
      <c r="D53" s="8"/>
    </row>
    <row r="54" spans="1:4" s="11" customFormat="1" x14ac:dyDescent="0.2">
      <c r="A54" s="2" t="s">
        <v>9</v>
      </c>
      <c r="B54" s="126"/>
      <c r="C54" s="12"/>
      <c r="D54" s="12"/>
    </row>
    <row r="55" spans="1:4" s="11" customFormat="1" x14ac:dyDescent="0.25">
      <c r="A55" s="12" t="s">
        <v>10</v>
      </c>
      <c r="B55" s="127"/>
      <c r="C55" s="12"/>
      <c r="D55" s="12"/>
    </row>
    <row r="56" spans="1:4" s="11" customFormat="1" x14ac:dyDescent="0.25">
      <c r="A56" s="12"/>
      <c r="B56" s="127"/>
      <c r="C56" s="12"/>
      <c r="D56" s="12"/>
    </row>
    <row r="57" spans="1:4" s="11" customFormat="1" x14ac:dyDescent="0.2">
      <c r="A57" s="2" t="s">
        <v>11</v>
      </c>
      <c r="B57" s="126"/>
      <c r="C57" s="12"/>
      <c r="D57" s="12"/>
    </row>
    <row r="58" spans="1:4" s="11" customFormat="1" x14ac:dyDescent="0.25">
      <c r="A58" s="12" t="s">
        <v>12</v>
      </c>
      <c r="B58" s="127"/>
      <c r="C58" s="12"/>
      <c r="D58" s="12"/>
    </row>
    <row r="59" spans="1:4" s="11" customFormat="1" x14ac:dyDescent="0.25">
      <c r="A59" s="79" t="s">
        <v>13</v>
      </c>
      <c r="B59" s="127"/>
      <c r="C59" s="12"/>
      <c r="D59" s="12"/>
    </row>
    <row r="60" spans="1:4" s="11" customFormat="1" x14ac:dyDescent="0.25">
      <c r="B60" s="128"/>
      <c r="C60" s="12"/>
      <c r="D60" s="12"/>
    </row>
  </sheetData>
  <autoFilter ref="A7:D51" xr:uid="{6FCEAB1C-A968-48DE-9DB2-AB776D9AED8A}"/>
  <mergeCells count="6">
    <mergeCell ref="A1:D1"/>
    <mergeCell ref="A3:D3"/>
    <mergeCell ref="A5:D5"/>
    <mergeCell ref="C6:D6"/>
    <mergeCell ref="A2:D2"/>
    <mergeCell ref="A4:D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5015-CB3C-4512-91A6-E61CF8F24755}">
  <sheetPr>
    <tabColor rgb="FF00B050"/>
    <pageSetUpPr fitToPage="1"/>
  </sheetPr>
  <dimension ref="A1:D37"/>
  <sheetViews>
    <sheetView view="pageBreakPreview" zoomScale="85" zoomScaleNormal="100" zoomScaleSheetLayoutView="85" workbookViewId="0">
      <selection activeCell="I22" sqref="I22"/>
    </sheetView>
  </sheetViews>
  <sheetFormatPr defaultColWidth="9.140625" defaultRowHeight="15" x14ac:dyDescent="0.25"/>
  <cols>
    <col min="1" max="1" width="55.140625" style="12" customWidth="1"/>
    <col min="2" max="2" width="10.42578125" style="47" customWidth="1"/>
    <col min="3" max="3" width="18.7109375" style="12" customWidth="1"/>
    <col min="4" max="4" width="17.85546875" style="12" customWidth="1"/>
    <col min="5" max="16384" width="9.140625" style="11"/>
  </cols>
  <sheetData>
    <row r="1" spans="1:4" ht="20.25" x14ac:dyDescent="0.25">
      <c r="A1" s="109" t="s">
        <v>0</v>
      </c>
      <c r="B1" s="109"/>
      <c r="C1" s="109"/>
      <c r="D1" s="109"/>
    </row>
    <row r="2" spans="1:4" x14ac:dyDescent="0.25">
      <c r="A2" s="89"/>
      <c r="B2" s="105"/>
      <c r="C2" s="89"/>
      <c r="D2" s="89"/>
    </row>
    <row r="3" spans="1:4" x14ac:dyDescent="0.25">
      <c r="A3" s="110" t="s">
        <v>102</v>
      </c>
      <c r="B3" s="110"/>
      <c r="C3" s="110"/>
      <c r="D3" s="110"/>
    </row>
    <row r="4" spans="1:4" x14ac:dyDescent="0.25">
      <c r="A4" s="110" t="s">
        <v>103</v>
      </c>
      <c r="B4" s="110"/>
      <c r="C4" s="110"/>
      <c r="D4" s="110"/>
    </row>
    <row r="5" spans="1:4" x14ac:dyDescent="0.25">
      <c r="A5" s="110" t="str">
        <f>Ф1!A5</f>
        <v>За период, закончившийся 30.06.2025 года</v>
      </c>
      <c r="B5" s="110"/>
      <c r="C5" s="110"/>
      <c r="D5" s="110"/>
    </row>
    <row r="6" spans="1:4" x14ac:dyDescent="0.25">
      <c r="A6" s="13"/>
      <c r="D6" s="13"/>
    </row>
    <row r="7" spans="1:4" ht="42.75" x14ac:dyDescent="0.25">
      <c r="A7" s="14" t="s">
        <v>3</v>
      </c>
      <c r="B7" s="15" t="s">
        <v>112</v>
      </c>
      <c r="C7" s="15" t="s">
        <v>107</v>
      </c>
      <c r="D7" s="15" t="s">
        <v>101</v>
      </c>
    </row>
    <row r="8" spans="1:4" x14ac:dyDescent="0.25">
      <c r="A8" s="16" t="s">
        <v>1</v>
      </c>
      <c r="B8" s="129">
        <v>17</v>
      </c>
      <c r="C8" s="17">
        <v>1723002</v>
      </c>
      <c r="D8" s="17">
        <v>1209551</v>
      </c>
    </row>
    <row r="9" spans="1:4" x14ac:dyDescent="0.25">
      <c r="A9" s="16" t="s">
        <v>2</v>
      </c>
      <c r="B9" s="130">
        <v>18</v>
      </c>
      <c r="C9" s="18">
        <v>-745839</v>
      </c>
      <c r="D9" s="18">
        <v>-535582</v>
      </c>
    </row>
    <row r="10" spans="1:4" x14ac:dyDescent="0.25">
      <c r="A10" s="19" t="s">
        <v>14</v>
      </c>
      <c r="B10" s="103"/>
      <c r="C10" s="21">
        <f>SUM(C8:C9)</f>
        <v>977163</v>
      </c>
      <c r="D10" s="21">
        <f>SUM(D8:D9)</f>
        <v>673969</v>
      </c>
    </row>
    <row r="11" spans="1:4" x14ac:dyDescent="0.25">
      <c r="A11" s="16" t="s">
        <v>15</v>
      </c>
      <c r="B11" s="130">
        <v>19</v>
      </c>
      <c r="C11" s="18">
        <v>-136262</v>
      </c>
      <c r="D11" s="18">
        <v>-223180</v>
      </c>
    </row>
    <row r="12" spans="1:4" x14ac:dyDescent="0.25">
      <c r="A12" s="16" t="s">
        <v>5</v>
      </c>
      <c r="B12" s="130"/>
      <c r="C12" s="18">
        <v>176141</v>
      </c>
      <c r="D12" s="18">
        <v>279601</v>
      </c>
    </row>
    <row r="13" spans="1:4" x14ac:dyDescent="0.25">
      <c r="A13" s="16" t="s">
        <v>4</v>
      </c>
      <c r="B13" s="130">
        <v>20</v>
      </c>
      <c r="C13" s="17">
        <v>417930</v>
      </c>
      <c r="D13" s="17">
        <v>142675</v>
      </c>
    </row>
    <row r="14" spans="1:4" x14ac:dyDescent="0.25">
      <c r="A14" s="16" t="s">
        <v>6</v>
      </c>
      <c r="B14" s="130"/>
      <c r="C14" s="18">
        <v>-156517</v>
      </c>
      <c r="D14" s="18">
        <v>-174250</v>
      </c>
    </row>
    <row r="15" spans="1:4" x14ac:dyDescent="0.25">
      <c r="A15" s="16" t="s">
        <v>8</v>
      </c>
      <c r="B15" s="130">
        <v>22</v>
      </c>
      <c r="C15" s="18">
        <v>-956737</v>
      </c>
      <c r="D15" s="18">
        <v>-632847</v>
      </c>
    </row>
    <row r="16" spans="1:4" x14ac:dyDescent="0.25">
      <c r="A16" s="16" t="s">
        <v>7</v>
      </c>
      <c r="B16" s="130">
        <v>21</v>
      </c>
      <c r="C16" s="18">
        <v>1993</v>
      </c>
      <c r="D16" s="18">
        <v>442</v>
      </c>
    </row>
    <row r="17" spans="1:4" x14ac:dyDescent="0.25">
      <c r="A17" s="19" t="s">
        <v>16</v>
      </c>
      <c r="B17" s="103"/>
      <c r="C17" s="21">
        <f>SUM(C10:C16)</f>
        <v>323711</v>
      </c>
      <c r="D17" s="21">
        <f>SUM(D10:D16)</f>
        <v>66410</v>
      </c>
    </row>
    <row r="18" spans="1:4" x14ac:dyDescent="0.25">
      <c r="A18" s="16" t="s">
        <v>17</v>
      </c>
      <c r="B18" s="130"/>
      <c r="C18" s="17"/>
      <c r="D18" s="18"/>
    </row>
    <row r="19" spans="1:4" x14ac:dyDescent="0.25">
      <c r="A19" s="23" t="s">
        <v>18</v>
      </c>
      <c r="B19" s="131"/>
      <c r="C19" s="21">
        <f>SUM(C17:C18)</f>
        <v>323711</v>
      </c>
      <c r="D19" s="21">
        <f>SUM(D17:D18)</f>
        <v>66410</v>
      </c>
    </row>
    <row r="20" spans="1:4" x14ac:dyDescent="0.25">
      <c r="A20" s="22" t="s">
        <v>19</v>
      </c>
      <c r="B20" s="132"/>
      <c r="C20" s="17"/>
      <c r="D20" s="17"/>
    </row>
    <row r="21" spans="1:4" x14ac:dyDescent="0.25">
      <c r="A21" s="23" t="s">
        <v>20</v>
      </c>
      <c r="B21" s="131"/>
      <c r="C21" s="21">
        <f>SUM(C19:C20)</f>
        <v>323711</v>
      </c>
      <c r="D21" s="21">
        <f>SUM(D19:D20)</f>
        <v>66410</v>
      </c>
    </row>
    <row r="22" spans="1:4" x14ac:dyDescent="0.25">
      <c r="A22" s="16" t="s">
        <v>21</v>
      </c>
      <c r="B22" s="130">
        <v>23</v>
      </c>
      <c r="C22" s="18">
        <f>C21*1000/214506</f>
        <v>1509.0999785553784</v>
      </c>
      <c r="D22" s="18">
        <f>D21*1000/214506</f>
        <v>309.59506960178271</v>
      </c>
    </row>
    <row r="23" spans="1:4" x14ac:dyDescent="0.25">
      <c r="A23" s="2"/>
      <c r="B23" s="105"/>
      <c r="D23" s="24"/>
    </row>
    <row r="24" spans="1:4" x14ac:dyDescent="0.25">
      <c r="A24" s="2"/>
      <c r="B24" s="105"/>
    </row>
    <row r="25" spans="1:4" x14ac:dyDescent="0.25">
      <c r="A25" s="2"/>
      <c r="B25" s="105"/>
      <c r="D25" s="74"/>
    </row>
    <row r="26" spans="1:4" x14ac:dyDescent="0.25">
      <c r="A26" s="2" t="s">
        <v>9</v>
      </c>
      <c r="B26" s="105"/>
    </row>
    <row r="27" spans="1:4" x14ac:dyDescent="0.25">
      <c r="A27" s="12" t="s">
        <v>10</v>
      </c>
    </row>
    <row r="29" spans="1:4" x14ac:dyDescent="0.25">
      <c r="A29" s="2" t="s">
        <v>11</v>
      </c>
      <c r="B29" s="105"/>
    </row>
    <row r="30" spans="1:4" x14ac:dyDescent="0.25">
      <c r="A30" s="12" t="s">
        <v>12</v>
      </c>
    </row>
    <row r="31" spans="1:4" x14ac:dyDescent="0.25">
      <c r="A31" s="79" t="s">
        <v>13</v>
      </c>
    </row>
    <row r="35" spans="1:4" x14ac:dyDescent="0.25">
      <c r="A35" s="45"/>
      <c r="B35" s="133"/>
      <c r="C35" s="45"/>
      <c r="D35" s="46"/>
    </row>
    <row r="36" spans="1:4" x14ac:dyDescent="0.25">
      <c r="A36" s="45"/>
      <c r="B36" s="133"/>
      <c r="C36" s="45"/>
      <c r="D36" s="46"/>
    </row>
    <row r="37" spans="1:4" x14ac:dyDescent="0.25">
      <c r="A37" s="25"/>
      <c r="B37" s="134"/>
      <c r="C37" s="25"/>
      <c r="D37" s="26"/>
    </row>
  </sheetData>
  <mergeCells count="4">
    <mergeCell ref="A1:D1"/>
    <mergeCell ref="A3:D3"/>
    <mergeCell ref="A5:D5"/>
    <mergeCell ref="A4:D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1BA2-24B7-4417-9640-8450E0172A02}">
  <sheetPr>
    <tabColor rgb="FF00B050"/>
    <pageSetUpPr fitToPage="1"/>
  </sheetPr>
  <dimension ref="A1:C60"/>
  <sheetViews>
    <sheetView zoomScaleNormal="100" workbookViewId="0">
      <selection activeCell="C44" sqref="C44"/>
    </sheetView>
  </sheetViews>
  <sheetFormatPr defaultColWidth="8.85546875" defaultRowHeight="15" x14ac:dyDescent="0.25"/>
  <cols>
    <col min="1" max="1" width="71" style="3" customWidth="1"/>
    <col min="2" max="2" width="16.5703125" style="3" customWidth="1"/>
    <col min="3" max="3" width="19.5703125" style="8" customWidth="1"/>
    <col min="4" max="16384" width="8.85546875" style="1"/>
  </cols>
  <sheetData>
    <row r="1" spans="1:3" s="95" customFormat="1" ht="23.25" x14ac:dyDescent="0.35">
      <c r="A1" s="106" t="s">
        <v>0</v>
      </c>
      <c r="B1" s="106"/>
      <c r="C1" s="106"/>
    </row>
    <row r="2" spans="1:3" x14ac:dyDescent="0.25">
      <c r="A2" s="107"/>
      <c r="B2" s="107"/>
      <c r="C2" s="107"/>
    </row>
    <row r="3" spans="1:3" x14ac:dyDescent="0.25">
      <c r="A3" s="107" t="s">
        <v>102</v>
      </c>
      <c r="B3" s="107"/>
      <c r="C3" s="107"/>
    </row>
    <row r="4" spans="1:3" x14ac:dyDescent="0.25">
      <c r="A4" s="107" t="s">
        <v>104</v>
      </c>
      <c r="B4" s="107"/>
      <c r="C4" s="107"/>
    </row>
    <row r="5" spans="1:3" x14ac:dyDescent="0.25">
      <c r="A5" s="110" t="str">
        <f>Ф1!A5</f>
        <v>За период, закончившийся 30.06.2025 года</v>
      </c>
      <c r="B5" s="110"/>
      <c r="C5" s="110"/>
    </row>
    <row r="6" spans="1:3" x14ac:dyDescent="0.25">
      <c r="A6" s="47"/>
      <c r="B6" s="111"/>
      <c r="C6" s="111"/>
    </row>
    <row r="7" spans="1:3" ht="42.75" x14ac:dyDescent="0.25">
      <c r="A7" s="48" t="s">
        <v>3</v>
      </c>
      <c r="B7" s="15" t="s">
        <v>107</v>
      </c>
      <c r="C7" s="15" t="s">
        <v>106</v>
      </c>
    </row>
    <row r="8" spans="1:3" ht="28.5" x14ac:dyDescent="0.25">
      <c r="A8" s="48" t="s">
        <v>57</v>
      </c>
      <c r="B8" s="49"/>
      <c r="C8" s="96"/>
    </row>
    <row r="9" spans="1:3" x14ac:dyDescent="0.25">
      <c r="A9" s="50" t="s">
        <v>58</v>
      </c>
      <c r="B9" s="54">
        <f>SUM(B10:B14)</f>
        <v>3141668</v>
      </c>
      <c r="C9" s="97">
        <f>SUM(C10:C14)</f>
        <v>2877863.273</v>
      </c>
    </row>
    <row r="10" spans="1:3" x14ac:dyDescent="0.25">
      <c r="A10" s="51" t="s">
        <v>59</v>
      </c>
      <c r="B10" s="7">
        <v>163308</v>
      </c>
      <c r="C10" s="10">
        <v>1649.82</v>
      </c>
    </row>
    <row r="11" spans="1:3" x14ac:dyDescent="0.25">
      <c r="A11" s="51" t="s">
        <v>60</v>
      </c>
      <c r="B11" s="7">
        <v>2845910</v>
      </c>
      <c r="C11" s="10">
        <v>2586656.15</v>
      </c>
    </row>
    <row r="12" spans="1:3" x14ac:dyDescent="0.25">
      <c r="A12" s="51" t="s">
        <v>61</v>
      </c>
      <c r="B12" s="7">
        <v>335</v>
      </c>
      <c r="C12" s="10">
        <v>587.20299999999997</v>
      </c>
    </row>
    <row r="13" spans="1:3" x14ac:dyDescent="0.25">
      <c r="A13" s="51" t="s">
        <v>62</v>
      </c>
      <c r="B13" s="7">
        <v>128597</v>
      </c>
      <c r="C13" s="10">
        <v>285171.7</v>
      </c>
    </row>
    <row r="14" spans="1:3" x14ac:dyDescent="0.25">
      <c r="A14" s="51" t="s">
        <v>63</v>
      </c>
      <c r="B14" s="53">
        <v>3518</v>
      </c>
      <c r="C14" s="10">
        <v>3798.4</v>
      </c>
    </row>
    <row r="15" spans="1:3" x14ac:dyDescent="0.25">
      <c r="A15" s="50" t="s">
        <v>64</v>
      </c>
      <c r="B15" s="54">
        <f>SUM(B16:B22)</f>
        <v>-1561005</v>
      </c>
      <c r="C15" s="97">
        <f>SUM(C16:C22)</f>
        <v>-1681307.1629900001</v>
      </c>
    </row>
    <row r="16" spans="1:3" x14ac:dyDescent="0.25">
      <c r="A16" s="51" t="s">
        <v>65</v>
      </c>
      <c r="B16" s="10">
        <v>-310159</v>
      </c>
      <c r="C16" s="10">
        <v>-337404.05299000005</v>
      </c>
    </row>
    <row r="17" spans="1:3" x14ac:dyDescent="0.25">
      <c r="A17" s="51" t="s">
        <v>66</v>
      </c>
      <c r="B17" s="10">
        <v>-186311</v>
      </c>
      <c r="C17" s="10">
        <v>-294431.71000000002</v>
      </c>
    </row>
    <row r="18" spans="1:3" x14ac:dyDescent="0.25">
      <c r="A18" s="51" t="s">
        <v>67</v>
      </c>
      <c r="B18" s="10">
        <v>-9948</v>
      </c>
      <c r="C18" s="10">
        <v>-72503.7</v>
      </c>
    </row>
    <row r="19" spans="1:3" x14ac:dyDescent="0.25">
      <c r="A19" s="51" t="s">
        <v>68</v>
      </c>
      <c r="B19" s="10">
        <v>-253251</v>
      </c>
      <c r="C19" s="10"/>
    </row>
    <row r="20" spans="1:3" x14ac:dyDescent="0.25">
      <c r="A20" s="51" t="s">
        <v>81</v>
      </c>
      <c r="B20" s="10">
        <v>-280487</v>
      </c>
      <c r="C20" s="10">
        <v>-280486.5</v>
      </c>
    </row>
    <row r="21" spans="1:3" x14ac:dyDescent="0.25">
      <c r="A21" s="51" t="s">
        <v>69</v>
      </c>
      <c r="B21" s="10">
        <v>-517707</v>
      </c>
      <c r="C21" s="10">
        <v>-643293.19999999995</v>
      </c>
    </row>
    <row r="22" spans="1:3" x14ac:dyDescent="0.25">
      <c r="A22" s="51" t="s">
        <v>70</v>
      </c>
      <c r="B22" s="10">
        <v>-3142</v>
      </c>
      <c r="C22" s="10">
        <v>-53188</v>
      </c>
    </row>
    <row r="23" spans="1:3" ht="28.5" x14ac:dyDescent="0.25">
      <c r="A23" s="55" t="s">
        <v>71</v>
      </c>
      <c r="B23" s="56">
        <f>B9+B15</f>
        <v>1580663</v>
      </c>
      <c r="C23" s="99">
        <f>C9+C15</f>
        <v>1196556.1100099999</v>
      </c>
    </row>
    <row r="24" spans="1:3" ht="28.5" x14ac:dyDescent="0.25">
      <c r="A24" s="48" t="s">
        <v>72</v>
      </c>
      <c r="B24" s="57"/>
      <c r="C24" s="57"/>
    </row>
    <row r="25" spans="1:3" x14ac:dyDescent="0.25">
      <c r="A25" s="50" t="s">
        <v>58</v>
      </c>
      <c r="B25" s="54">
        <f>SUM(B26:B27)</f>
        <v>255385</v>
      </c>
      <c r="C25" s="54">
        <f>SUM(C26:C27)</f>
        <v>54600</v>
      </c>
    </row>
    <row r="26" spans="1:3" x14ac:dyDescent="0.25">
      <c r="A26" s="51" t="s">
        <v>73</v>
      </c>
      <c r="B26" s="88">
        <v>253617</v>
      </c>
      <c r="C26" s="88">
        <v>54600</v>
      </c>
    </row>
    <row r="27" spans="1:3" x14ac:dyDescent="0.25">
      <c r="A27" s="51" t="s">
        <v>74</v>
      </c>
      <c r="B27" s="52">
        <v>1768</v>
      </c>
      <c r="C27" s="52"/>
    </row>
    <row r="28" spans="1:3" x14ac:dyDescent="0.25">
      <c r="A28" s="50" t="s">
        <v>64</v>
      </c>
      <c r="B28" s="54">
        <f>SUM(B29:B30)</f>
        <v>-298717</v>
      </c>
      <c r="C28" s="54">
        <f>SUM(C29:C30)</f>
        <v>-1172367.69</v>
      </c>
    </row>
    <row r="29" spans="1:3" x14ac:dyDescent="0.25">
      <c r="A29" s="51" t="s">
        <v>75</v>
      </c>
      <c r="B29" s="10">
        <v>-6412</v>
      </c>
      <c r="C29" s="10">
        <v>-218.49</v>
      </c>
    </row>
    <row r="30" spans="1:3" x14ac:dyDescent="0.25">
      <c r="A30" s="51" t="s">
        <v>76</v>
      </c>
      <c r="B30" s="52">
        <v>-292305</v>
      </c>
      <c r="C30" s="52">
        <v>-1172149.2</v>
      </c>
    </row>
    <row r="31" spans="1:3" ht="28.5" x14ac:dyDescent="0.25">
      <c r="A31" s="55" t="s">
        <v>77</v>
      </c>
      <c r="B31" s="58">
        <f>B25+B28</f>
        <v>-43332</v>
      </c>
      <c r="C31" s="58">
        <f>C25+C28</f>
        <v>-1117767.69</v>
      </c>
    </row>
    <row r="32" spans="1:3" x14ac:dyDescent="0.25">
      <c r="A32" s="48" t="s">
        <v>78</v>
      </c>
      <c r="B32" s="59"/>
      <c r="C32" s="59"/>
    </row>
    <row r="33" spans="1:3" x14ac:dyDescent="0.25">
      <c r="A33" s="50" t="s">
        <v>58</v>
      </c>
      <c r="B33" s="97">
        <f>SUM(B34:B35)</f>
        <v>0</v>
      </c>
      <c r="C33" s="54">
        <f>SUM(C34:C35)</f>
        <v>1089608.0799999998</v>
      </c>
    </row>
    <row r="34" spans="1:3" x14ac:dyDescent="0.25">
      <c r="A34" s="51" t="s">
        <v>79</v>
      </c>
      <c r="B34" s="10"/>
      <c r="C34" s="98">
        <v>1089224.3999999999</v>
      </c>
    </row>
    <row r="35" spans="1:3" x14ac:dyDescent="0.25">
      <c r="A35" s="51" t="s">
        <v>63</v>
      </c>
      <c r="B35" s="10"/>
      <c r="C35" s="98">
        <v>383.68</v>
      </c>
    </row>
    <row r="36" spans="1:3" x14ac:dyDescent="0.25">
      <c r="A36" s="50" t="s">
        <v>64</v>
      </c>
      <c r="B36" s="54">
        <f>SUM(B37:B37)</f>
        <v>-1591021</v>
      </c>
      <c r="C36" s="54">
        <f>SUM(C37:C37)</f>
        <v>-1166775.5</v>
      </c>
    </row>
    <row r="37" spans="1:3" x14ac:dyDescent="0.25">
      <c r="A37" s="51" t="s">
        <v>80</v>
      </c>
      <c r="B37" s="10">
        <v>-1591021</v>
      </c>
      <c r="C37" s="10">
        <v>-1166775.5</v>
      </c>
    </row>
    <row r="38" spans="1:3" ht="28.5" x14ac:dyDescent="0.25">
      <c r="A38" s="60" t="s">
        <v>82</v>
      </c>
      <c r="B38" s="61">
        <f>B33+B36</f>
        <v>-1591021</v>
      </c>
      <c r="C38" s="61">
        <f>C33+C36</f>
        <v>-77167.420000000158</v>
      </c>
    </row>
    <row r="39" spans="1:3" x14ac:dyDescent="0.25">
      <c r="A39" s="5" t="s">
        <v>83</v>
      </c>
      <c r="B39" s="62"/>
      <c r="C39" s="82"/>
    </row>
    <row r="40" spans="1:3" x14ac:dyDescent="0.25">
      <c r="A40" s="60" t="s">
        <v>84</v>
      </c>
      <c r="B40" s="63">
        <f>B23+B31+B38</f>
        <v>-53690</v>
      </c>
      <c r="C40" s="100">
        <f>C23+C31+C38</f>
        <v>1621.0000099998433</v>
      </c>
    </row>
    <row r="41" spans="1:3" x14ac:dyDescent="0.25">
      <c r="A41" s="64" t="s">
        <v>85</v>
      </c>
      <c r="B41" s="62">
        <v>91292</v>
      </c>
      <c r="C41" s="82">
        <v>895</v>
      </c>
    </row>
    <row r="42" spans="1:3" ht="28.5" x14ac:dyDescent="0.25">
      <c r="A42" s="64" t="s">
        <v>86</v>
      </c>
      <c r="B42" s="62"/>
      <c r="C42" s="82"/>
    </row>
    <row r="43" spans="1:3" x14ac:dyDescent="0.25">
      <c r="A43" s="64" t="s">
        <v>87</v>
      </c>
      <c r="B43" s="62">
        <f>B41+B40</f>
        <v>37602</v>
      </c>
      <c r="C43" s="82">
        <f>C41+C40</f>
        <v>2516.0000099998433</v>
      </c>
    </row>
    <row r="44" spans="1:3" x14ac:dyDescent="0.25">
      <c r="B44" s="8"/>
    </row>
    <row r="45" spans="1:3" x14ac:dyDescent="0.25">
      <c r="B45" s="77"/>
      <c r="C45" s="77"/>
    </row>
    <row r="46" spans="1:3" s="11" customFormat="1" x14ac:dyDescent="0.25">
      <c r="A46" s="2"/>
      <c r="B46" s="78"/>
      <c r="C46" s="78"/>
    </row>
    <row r="47" spans="1:3" s="11" customFormat="1" x14ac:dyDescent="0.25">
      <c r="A47" s="12"/>
      <c r="B47" s="78"/>
      <c r="C47" s="78"/>
    </row>
    <row r="48" spans="1:3" s="11" customFormat="1" x14ac:dyDescent="0.25">
      <c r="A48" s="12"/>
      <c r="B48" s="12"/>
      <c r="C48" s="101"/>
    </row>
    <row r="49" spans="1:3" s="11" customFormat="1" x14ac:dyDescent="0.25">
      <c r="A49" s="2" t="s">
        <v>9</v>
      </c>
      <c r="B49" s="12"/>
      <c r="C49" s="101"/>
    </row>
    <row r="50" spans="1:3" s="11" customFormat="1" x14ac:dyDescent="0.25">
      <c r="A50" s="12" t="s">
        <v>10</v>
      </c>
      <c r="B50" s="12"/>
      <c r="C50" s="101"/>
    </row>
    <row r="51" spans="1:3" s="11" customFormat="1" x14ac:dyDescent="0.25">
      <c r="A51" s="12"/>
      <c r="B51" s="12"/>
      <c r="C51" s="101"/>
    </row>
    <row r="52" spans="1:3" s="11" customFormat="1" x14ac:dyDescent="0.25">
      <c r="A52" s="12"/>
      <c r="B52" s="12"/>
      <c r="C52" s="101"/>
    </row>
    <row r="53" spans="1:3" s="11" customFormat="1" x14ac:dyDescent="0.25">
      <c r="A53" s="2" t="s">
        <v>11</v>
      </c>
      <c r="B53" s="12"/>
      <c r="C53" s="101"/>
    </row>
    <row r="54" spans="1:3" x14ac:dyDescent="0.25">
      <c r="A54" s="12" t="s">
        <v>12</v>
      </c>
    </row>
    <row r="55" spans="1:3" x14ac:dyDescent="0.25">
      <c r="A55" s="80" t="s">
        <v>13</v>
      </c>
      <c r="B55" s="6"/>
    </row>
    <row r="56" spans="1:3" x14ac:dyDescent="0.25">
      <c r="B56" s="8"/>
    </row>
    <row r="60" spans="1:3" s="3" customFormat="1" x14ac:dyDescent="0.25">
      <c r="A60" s="65"/>
      <c r="C60" s="8"/>
    </row>
  </sheetData>
  <mergeCells count="6">
    <mergeCell ref="A2:C2"/>
    <mergeCell ref="A1:C1"/>
    <mergeCell ref="A3:C3"/>
    <mergeCell ref="A5:C5"/>
    <mergeCell ref="B6:C6"/>
    <mergeCell ref="A4:C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BB1E-C871-4234-A5A8-DBBECA09E186}">
  <sheetPr>
    <tabColor rgb="FF00B050"/>
    <pageSetUpPr fitToPage="1"/>
  </sheetPr>
  <dimension ref="A1:G28"/>
  <sheetViews>
    <sheetView zoomScaleNormal="100" zoomScaleSheetLayoutView="115" workbookViewId="0">
      <selection activeCell="D15" sqref="D15"/>
    </sheetView>
  </sheetViews>
  <sheetFormatPr defaultColWidth="8.85546875" defaultRowHeight="15" x14ac:dyDescent="0.25"/>
  <cols>
    <col min="1" max="1" width="36.28515625" style="27" customWidth="1"/>
    <col min="2" max="2" width="14.7109375" style="27" customWidth="1"/>
    <col min="3" max="3" width="23" style="27" customWidth="1"/>
    <col min="4" max="4" width="16.85546875" style="27" customWidth="1"/>
    <col min="5" max="5" width="21.85546875" style="27" customWidth="1"/>
    <col min="6" max="6" width="14" style="27" customWidth="1"/>
    <col min="7" max="7" width="11.42578125" style="66" bestFit="1" customWidth="1"/>
    <col min="8" max="16384" width="8.85546875" style="66"/>
  </cols>
  <sheetData>
    <row r="1" spans="1:7" ht="20.25" x14ac:dyDescent="0.25">
      <c r="A1" s="113" t="s">
        <v>0</v>
      </c>
      <c r="B1" s="113"/>
      <c r="C1" s="113"/>
      <c r="D1" s="113"/>
      <c r="E1" s="113"/>
      <c r="F1" s="113"/>
    </row>
    <row r="2" spans="1:7" x14ac:dyDescent="0.25">
      <c r="A2" s="102"/>
      <c r="B2" s="102"/>
      <c r="C2" s="102"/>
      <c r="D2" s="102"/>
      <c r="E2" s="102"/>
      <c r="F2" s="102"/>
    </row>
    <row r="3" spans="1:7" x14ac:dyDescent="0.25">
      <c r="A3" s="112" t="s">
        <v>102</v>
      </c>
      <c r="B3" s="112"/>
      <c r="C3" s="112"/>
      <c r="D3" s="112"/>
      <c r="E3" s="112"/>
      <c r="F3" s="112"/>
    </row>
    <row r="4" spans="1:7" x14ac:dyDescent="0.25">
      <c r="A4" s="102"/>
      <c r="B4" s="102"/>
      <c r="C4" s="102" t="s">
        <v>105</v>
      </c>
      <c r="D4" s="102"/>
      <c r="E4" s="102"/>
      <c r="F4" s="102"/>
    </row>
    <row r="5" spans="1:7" x14ac:dyDescent="0.25">
      <c r="A5" s="112" t="str">
        <f>Ф1!A5</f>
        <v>За период, закончившийся 30.06.2025 года</v>
      </c>
      <c r="B5" s="112"/>
      <c r="C5" s="112"/>
      <c r="D5" s="112"/>
      <c r="E5" s="112"/>
      <c r="F5" s="112"/>
    </row>
    <row r="7" spans="1:7" ht="15" customHeight="1" x14ac:dyDescent="0.25">
      <c r="A7" s="114" t="s">
        <v>3</v>
      </c>
      <c r="B7" s="116" t="s">
        <v>88</v>
      </c>
      <c r="C7" s="116" t="s">
        <v>41</v>
      </c>
      <c r="D7" s="116" t="s">
        <v>42</v>
      </c>
      <c r="E7" s="116" t="s">
        <v>43</v>
      </c>
      <c r="F7" s="103" t="s">
        <v>89</v>
      </c>
    </row>
    <row r="8" spans="1:7" ht="36" customHeight="1" x14ac:dyDescent="0.25">
      <c r="A8" s="115"/>
      <c r="B8" s="117"/>
      <c r="C8" s="117"/>
      <c r="D8" s="117"/>
      <c r="E8" s="117"/>
      <c r="F8" s="103" t="s">
        <v>39</v>
      </c>
    </row>
    <row r="9" spans="1:7" x14ac:dyDescent="0.25">
      <c r="A9" s="75" t="s">
        <v>90</v>
      </c>
      <c r="B9" s="81">
        <v>53801</v>
      </c>
      <c r="C9" s="94">
        <v>-720120</v>
      </c>
      <c r="D9" s="81">
        <v>3182</v>
      </c>
      <c r="E9" s="81">
        <v>3641749</v>
      </c>
      <c r="F9" s="81">
        <f t="shared" ref="F9" si="0">SUM(B9:E9)</f>
        <v>2978612</v>
      </c>
      <c r="G9" s="73"/>
    </row>
    <row r="10" spans="1:7" x14ac:dyDescent="0.25">
      <c r="A10" s="104" t="s">
        <v>91</v>
      </c>
      <c r="B10" s="9"/>
      <c r="C10" s="82"/>
      <c r="D10" s="9"/>
      <c r="E10" s="83">
        <v>66410</v>
      </c>
      <c r="F10" s="87">
        <f>SUM(E10)</f>
        <v>66410</v>
      </c>
      <c r="G10" s="73"/>
    </row>
    <row r="11" spans="1:7" x14ac:dyDescent="0.25">
      <c r="A11" s="104" t="s">
        <v>19</v>
      </c>
      <c r="B11" s="9"/>
      <c r="C11" s="82"/>
      <c r="D11" s="9"/>
      <c r="E11" s="84"/>
      <c r="F11" s="83"/>
      <c r="G11" s="73"/>
    </row>
    <row r="12" spans="1:7" x14ac:dyDescent="0.25">
      <c r="A12" s="75" t="s">
        <v>109</v>
      </c>
      <c r="B12" s="81">
        <f>SUM(B9:B11)</f>
        <v>53801</v>
      </c>
      <c r="C12" s="94">
        <f t="shared" ref="C12:D12" si="1">SUM(C9:C11)</f>
        <v>-720120</v>
      </c>
      <c r="D12" s="81">
        <f t="shared" si="1"/>
        <v>3182</v>
      </c>
      <c r="E12" s="81">
        <f>SUM(E9:E11)</f>
        <v>3708159</v>
      </c>
      <c r="F12" s="81">
        <f t="shared" ref="F12" si="2">SUM(B12:E12)</f>
        <v>3045022</v>
      </c>
      <c r="G12" s="73"/>
    </row>
    <row r="13" spans="1:7" x14ac:dyDescent="0.25">
      <c r="A13" s="68"/>
      <c r="B13" s="9"/>
      <c r="C13" s="82"/>
      <c r="D13" s="9"/>
      <c r="E13" s="71"/>
      <c r="F13" s="83"/>
      <c r="G13" s="73"/>
    </row>
    <row r="14" spans="1:7" x14ac:dyDescent="0.25">
      <c r="A14" s="75" t="s">
        <v>93</v>
      </c>
      <c r="B14" s="81">
        <v>53801</v>
      </c>
      <c r="C14" s="94">
        <v>-753141</v>
      </c>
      <c r="D14" s="81">
        <v>3182</v>
      </c>
      <c r="E14" s="81">
        <v>3909050</v>
      </c>
      <c r="F14" s="81">
        <f t="shared" ref="F14" si="3">SUM(B14:E14)</f>
        <v>3212892</v>
      </c>
      <c r="G14" s="73"/>
    </row>
    <row r="15" spans="1:7" x14ac:dyDescent="0.25">
      <c r="A15" s="104" t="s">
        <v>91</v>
      </c>
      <c r="B15" s="9"/>
      <c r="C15" s="85"/>
      <c r="D15" s="9"/>
      <c r="E15" s="83">
        <f>Ф2!C21</f>
        <v>323711</v>
      </c>
      <c r="F15" s="83">
        <f t="shared" ref="F15:F16" si="4">SUM(B15:E15)</f>
        <v>323711</v>
      </c>
      <c r="G15" s="73"/>
    </row>
    <row r="16" spans="1:7" x14ac:dyDescent="0.25">
      <c r="A16" s="104" t="s">
        <v>19</v>
      </c>
      <c r="B16" s="69"/>
      <c r="C16" s="93"/>
      <c r="D16" s="70"/>
      <c r="E16" s="86"/>
      <c r="F16" s="83">
        <f t="shared" si="4"/>
        <v>0</v>
      </c>
      <c r="G16" s="73"/>
    </row>
    <row r="17" spans="1:7" x14ac:dyDescent="0.25">
      <c r="A17" s="75" t="s">
        <v>110</v>
      </c>
      <c r="B17" s="81">
        <f>SUM(B14:B16)</f>
        <v>53801</v>
      </c>
      <c r="C17" s="94">
        <f t="shared" ref="C17:E17" si="5">SUM(C14:C16)</f>
        <v>-753141</v>
      </c>
      <c r="D17" s="81">
        <f t="shared" si="5"/>
        <v>3182</v>
      </c>
      <c r="E17" s="81">
        <f t="shared" si="5"/>
        <v>4232761</v>
      </c>
      <c r="F17" s="81">
        <f t="shared" ref="F17" si="6">SUM(B17:E17)</f>
        <v>3536603</v>
      </c>
      <c r="G17" s="73"/>
    </row>
    <row r="18" spans="1:7" x14ac:dyDescent="0.25">
      <c r="C18" s="72"/>
      <c r="E18" s="28"/>
    </row>
    <row r="19" spans="1:7" x14ac:dyDescent="0.25">
      <c r="B19" s="67"/>
      <c r="C19" s="76"/>
      <c r="D19" s="67"/>
      <c r="E19" s="67"/>
      <c r="F19" s="67"/>
    </row>
    <row r="20" spans="1:7" x14ac:dyDescent="0.25">
      <c r="C20" s="76"/>
    </row>
    <row r="21" spans="1:7" x14ac:dyDescent="0.25">
      <c r="E21" s="28"/>
    </row>
    <row r="22" spans="1:7" s="11" customFormat="1" x14ac:dyDescent="0.25">
      <c r="A22" s="2" t="s">
        <v>9</v>
      </c>
      <c r="B22" s="12"/>
      <c r="C22" s="12"/>
    </row>
    <row r="23" spans="1:7" s="11" customFormat="1" x14ac:dyDescent="0.25">
      <c r="A23" s="12" t="s">
        <v>10</v>
      </c>
      <c r="B23" s="12"/>
      <c r="C23" s="12"/>
    </row>
    <row r="24" spans="1:7" s="11" customFormat="1" x14ac:dyDescent="0.25">
      <c r="A24" s="12"/>
      <c r="B24" s="12"/>
      <c r="C24" s="12"/>
    </row>
    <row r="25" spans="1:7" s="11" customFormat="1" x14ac:dyDescent="0.25">
      <c r="A25" s="2" t="s">
        <v>11</v>
      </c>
      <c r="B25" s="12"/>
      <c r="C25" s="12"/>
    </row>
    <row r="26" spans="1:7" s="11" customFormat="1" x14ac:dyDescent="0.25">
      <c r="A26" s="12" t="s">
        <v>12</v>
      </c>
      <c r="B26" s="12"/>
      <c r="C26" s="12"/>
    </row>
    <row r="27" spans="1:7" s="11" customFormat="1" x14ac:dyDescent="0.25">
      <c r="A27" s="12"/>
      <c r="B27" s="13" t="s">
        <v>13</v>
      </c>
      <c r="C27" s="12"/>
    </row>
    <row r="28" spans="1:7" s="11" customFormat="1" x14ac:dyDescent="0.25">
      <c r="B28" s="12"/>
      <c r="C28" s="12"/>
    </row>
  </sheetData>
  <mergeCells count="8">
    <mergeCell ref="A3:F3"/>
    <mergeCell ref="A1:F1"/>
    <mergeCell ref="A5:F5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Ф2!Область_печати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Жексембинова Нургуль</dc:creator>
  <cp:lastModifiedBy>Жексембинова Нургуль</cp:lastModifiedBy>
  <cp:lastPrinted>2025-08-11T04:04:50Z</cp:lastPrinted>
  <dcterms:created xsi:type="dcterms:W3CDTF">2015-06-05T18:19:34Z</dcterms:created>
  <dcterms:modified xsi:type="dcterms:W3CDTF">2025-08-12T05:01:05Z</dcterms:modified>
</cp:coreProperties>
</file>