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16\Desktop\"/>
    </mc:Choice>
  </mc:AlternateContent>
  <xr:revisionPtr revIDLastSave="0" documentId="8_{24EDAC13-C2CB-4B71-B1F1-169823BCD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ланс" sheetId="2" r:id="rId1"/>
    <sheet name="ОПиУ" sheetId="5" r:id="rId2"/>
    <sheet name="ДДС" sheetId="10" r:id="rId3"/>
    <sheet name="Изменения в капитале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 l="1"/>
  <c r="B23" i="10"/>
  <c r="F11" i="9"/>
  <c r="F10" i="9" l="1"/>
  <c r="F6" i="9"/>
  <c r="F7" i="9"/>
  <c r="F12" i="9"/>
  <c r="F9" i="9"/>
  <c r="B8" i="9"/>
  <c r="C8" i="9"/>
  <c r="D8" i="9"/>
  <c r="E8" i="9"/>
  <c r="B28" i="10"/>
  <c r="C28" i="10"/>
  <c r="C15" i="10"/>
  <c r="B15" i="10"/>
  <c r="F8" i="9" l="1"/>
  <c r="B29" i="10"/>
  <c r="C29" i="10"/>
  <c r="C13" i="9"/>
  <c r="D13" i="9"/>
  <c r="E13" i="9"/>
  <c r="B13" i="9"/>
  <c r="A3" i="9"/>
  <c r="C5" i="10"/>
  <c r="C9" i="10" s="1"/>
  <c r="C16" i="10" s="1"/>
  <c r="C18" i="10" s="1"/>
  <c r="B5" i="10"/>
  <c r="B9" i="10" s="1"/>
  <c r="B16" i="10" s="1"/>
  <c r="B18" i="10" s="1"/>
  <c r="A3" i="10"/>
  <c r="D11" i="5"/>
  <c r="D13" i="5" s="1"/>
  <c r="C11" i="5"/>
  <c r="C13" i="5" s="1"/>
  <c r="C30" i="10" l="1"/>
  <c r="C33" i="10" s="1"/>
  <c r="D15" i="5"/>
  <c r="B30" i="10"/>
  <c r="B33" i="10" s="1"/>
  <c r="C15" i="5"/>
  <c r="F13" i="9"/>
  <c r="D32" i="2" l="1"/>
  <c r="C32" i="2"/>
  <c r="D38" i="2"/>
  <c r="C38" i="2"/>
  <c r="D28" i="2"/>
  <c r="C28" i="2"/>
  <c r="C11" i="2"/>
  <c r="D17" i="2"/>
  <c r="C17" i="2"/>
  <c r="D11" i="2"/>
  <c r="C18" i="2" l="1"/>
  <c r="D33" i="2"/>
  <c r="D39" i="2" s="1"/>
  <c r="D18" i="2"/>
  <c r="C33" i="2"/>
  <c r="C39" i="2" s="1"/>
</calcChain>
</file>

<file path=xl/sharedStrings.xml><?xml version="1.0" encoding="utf-8"?>
<sst xmlns="http://schemas.openxmlformats.org/spreadsheetml/2006/main" count="119" uniqueCount="99">
  <si>
    <t xml:space="preserve">ПК «СПК «ДАМУ АГРО»  </t>
  </si>
  <si>
    <t xml:space="preserve">   (тыс. тенге)   </t>
  </si>
  <si>
    <t>АКТИВЫ</t>
  </si>
  <si>
    <t>Краткосрочные активы</t>
  </si>
  <si>
    <t xml:space="preserve">Денежные средства </t>
  </si>
  <si>
    <t>Запасы</t>
  </si>
  <si>
    <t>Текущие налоговые активы</t>
  </si>
  <si>
    <t>Прочие краткосрочные активы</t>
  </si>
  <si>
    <t>Итого краткосрочные активы</t>
  </si>
  <si>
    <t>Долгосрочные активы</t>
  </si>
  <si>
    <t>Основные средства</t>
  </si>
  <si>
    <t>Нематериальные активы</t>
  </si>
  <si>
    <t>Итого долгосрочные активы</t>
  </si>
  <si>
    <t>ИТОГО АКТИВЫ</t>
  </si>
  <si>
    <t>ОБЯЗАТЕЛЬСТВА И КАПИТАЛ</t>
  </si>
  <si>
    <t>Краткосрочные обязательства</t>
  </si>
  <si>
    <t>Обязательства по налогам и прочим обязательным платежам в бюджет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</si>
  <si>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</si>
  <si>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</si>
  <si>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</si>
  <si>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ИТОГО ОБЯЗАТЕЛЬСТВА</t>
  </si>
  <si>
    <t>Уставный  капитал</t>
  </si>
  <si>
    <t>Нераспределенный убыток</t>
  </si>
  <si>
    <t>Итого капитал</t>
  </si>
  <si>
    <t>ИТОГО ОБЯЗАТЕЛЬСТВА И КАПИТАЛ</t>
  </si>
  <si>
    <t>Прим.</t>
  </si>
  <si>
    <t>Итого краткосрочные обязательства</t>
  </si>
  <si>
    <t>Долгосрочные обязательства</t>
  </si>
  <si>
    <t>Итого долгосрочные обязательства</t>
  </si>
  <si>
    <t>Долгосрочные финансовые обязательства</t>
  </si>
  <si>
    <t>Дополнительный капитал</t>
  </si>
  <si>
    <t>Административные расходы</t>
  </si>
  <si>
    <t>Прочие доходы</t>
  </si>
  <si>
    <t>Прочие расходы</t>
  </si>
  <si>
    <t>Итого доход до  подоходного налога</t>
  </si>
  <si>
    <t>Расходы  по  подоходному налогу</t>
  </si>
  <si>
    <t>Итого прибыль за отчетный период после налогообложения</t>
  </si>
  <si>
    <t>Прочий совокупный доход</t>
  </si>
  <si>
    <t>Итого совокупный доход за отчетный период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</si>
  <si>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</si>
  <si>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</si>
  <si>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</si>
  <si>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</si>
  <si>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</si>
  <si>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</si>
  <si>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</si>
  <si>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</si>
  <si>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</si>
  <si>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</si>
  <si>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</si>
  <si>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</si>
  <si>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</si>
  <si>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</si>
  <si>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</si>
  <si>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</si>
  <si>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</si>
  <si>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</si>
  <si>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Займы и прочие краткосрочные финансовые обязательства</t>
  </si>
  <si>
    <t>Нераспределенная прибыль/ убыток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</si>
  <si>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</si>
  <si>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</si>
  <si>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</si>
  <si>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 xml:space="preserve">ПРОМЕЖУТОЧНЫЙ СОКРАЩЕННЫЙ ОТЧЕТ О ПРИБЫЛЯХ И  УБЫТКАХ  И  СОВОКУПНОМ ДОХОДЕ </t>
  </si>
  <si>
    <t xml:space="preserve">ПРОМЕЖУТОЧНЫЙ СОКРАЩЕННЫЙ ОТЧЕТ О ФИНАНСОВОМ ПОЛОЖЕНИИ </t>
  </si>
  <si>
    <t>Активы в форме права пользования</t>
  </si>
  <si>
    <t>Краткосрочные обязательства по аренде</t>
  </si>
  <si>
    <t>Долгосрочные обязательства по аренде</t>
  </si>
  <si>
    <t>Председатель Правления</t>
  </si>
  <si>
    <t>Рахметова К.Т.</t>
  </si>
  <si>
    <t>Главный бухгалтер</t>
  </si>
  <si>
    <t>Байжумартова А.Б.</t>
  </si>
  <si>
    <t>Финансовые доходы / (расходы), нетто</t>
  </si>
  <si>
    <t xml:space="preserve">Поступление денежных средств, всего </t>
  </si>
  <si>
    <t xml:space="preserve">Выбытие денежных средств, всего </t>
  </si>
  <si>
    <t>Субсидии полученные</t>
  </si>
  <si>
    <t xml:space="preserve">I. Движение денежных средств от операционной деятельности </t>
  </si>
  <si>
    <t>III. Движение денежных средств от финансовой деятельности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</si>
  <si>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</si>
  <si>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</si>
  <si>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</si>
  <si>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</si>
  <si>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</si>
  <si>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</si>
  <si>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Сальдо на 31 декабря 2023 года</t>
  </si>
  <si>
    <t>Имущественные вклады ассоциированных членов кооператива</t>
  </si>
  <si>
    <t xml:space="preserve">   31 декабря 2024 года   </t>
  </si>
  <si>
    <t>Сальдо на 31 декабря 2024 года</t>
  </si>
  <si>
    <t>Валовая прибыль</t>
  </si>
  <si>
    <t>Совокупный доход/убыток</t>
  </si>
  <si>
    <t>Корректировка</t>
  </si>
  <si>
    <t>взносы ассоциированных членов кооператива</t>
  </si>
  <si>
    <t>по состоянию на 30 июня 2025 года</t>
  </si>
  <si>
    <t xml:space="preserve">30 июня 2025 года   </t>
  </si>
  <si>
    <t>за период с 01 января по 30 июня 2025 года</t>
  </si>
  <si>
    <t>за 6 месяцев, закончившихся 30 июня 2025 года</t>
  </si>
  <si>
    <t>за 6 месяцев, закончившихся 30 июня 2024 года</t>
  </si>
  <si>
    <t>Сальдо на 30 июня 2024 года</t>
  </si>
  <si>
    <t>Сальдо на 30 июня 2025 года</t>
  </si>
  <si>
    <t>авансы выданные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</si>
</sst>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_);_(* \(#,##0\);_(* &quot;-&quot;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164" fontId="5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165" fontId="4" fillId="0" borderId="0" xfId="0" applyNumberFormat="1" applyFont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/>
    <xf numFmtId="0" fontId="10" fillId="3" borderId="0" xfId="0" applyFont="1" applyFill="1" applyAlignment="1">
      <alignment vertical="center" wrapText="1"/>
    </xf>
    <xf numFmtId="165" fontId="10" fillId="3" borderId="0" xfId="0" applyNumberFormat="1" applyFont="1" applyFill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0" fontId="10" fillId="4" borderId="0" xfId="0" applyFont="1" applyFill="1" applyAlignment="1">
      <alignment vertical="center" wrapText="1"/>
    </xf>
    <xf numFmtId="165" fontId="10" fillId="4" borderId="0" xfId="0" applyNumberFormat="1" applyFont="1" applyFill="1" applyAlignment="1">
      <alignment horizontal="right" vertical="center"/>
    </xf>
    <xf numFmtId="0" fontId="10" fillId="5" borderId="0" xfId="0" applyFont="1" applyFill="1" applyAlignment="1">
      <alignment vertical="center" wrapText="1"/>
    </xf>
    <xf numFmtId="165" fontId="10" fillId="5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0" fillId="0" borderId="0" xfId="0" applyFont="1"/>
    <xf numFmtId="165" fontId="10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3"/>
  <sheetViews>
    <sheetView tabSelected="1" workbookViewId="0">
      <selection activeCell="G33" sqref="G33"/>
    </sheetView>
  </sheetViews>
  <sheetFormatPr defaultColWidth="17.140625" defaultRowHeight="12.75" x14ac:dyDescent="0.25"/>
  <cols>
    <col min="1" max="1" width="40.42578125" style="1" customWidth="1"/>
    <col min="2" max="2" width="9.140625" style="2" customWidth="1"/>
    <col min="3" max="7" width="17.140625" style="2"/>
    <col min="8" max="16384" width="17.140625" style="1"/>
  </cols>
  <sheetData>
    <row r="1" spans="1:4" ht="14.25" x14ac:dyDescent="0.25">
      <c r="A1" s="29" t="s">
        <v>0</v>
      </c>
    </row>
    <row r="2" spans="1:4" ht="14.25" x14ac:dyDescent="0.25">
      <c r="A2" s="71" t="s">
        <v>63</v>
      </c>
      <c r="B2" s="71"/>
      <c r="C2" s="71"/>
      <c r="D2" s="71"/>
    </row>
    <row r="3" spans="1:4" ht="14.25" x14ac:dyDescent="0.25">
      <c r="A3" s="48" t="s">
        <v>91</v>
      </c>
      <c r="B3" s="49"/>
      <c r="C3" s="49"/>
      <c r="D3" s="49"/>
    </row>
    <row r="4" spans="1:4" x14ac:dyDescent="0.25">
      <c r="A4" s="24"/>
      <c r="B4" s="30"/>
      <c r="C4" s="31"/>
      <c r="D4" s="23" t="s">
        <v>1</v>
      </c>
    </row>
    <row r="5" spans="1:4" ht="25.5" x14ac:dyDescent="0.25">
      <c r="A5" s="32" t="s">
        <v>2</v>
      </c>
      <c r="B5" s="9" t="s">
        <v>25</v>
      </c>
      <c r="C5" s="25" t="s">
        <v>92</v>
      </c>
      <c r="D5" s="25" t="s">
        <v>85</v>
      </c>
    </row>
    <row r="6" spans="1:4" x14ac:dyDescent="0.25">
      <c r="A6" s="14" t="s">
        <v>3</v>
      </c>
      <c r="B6" s="33"/>
      <c r="C6" s="28"/>
      <c r="D6" s="28"/>
    </row>
    <row r="7" spans="1:4" x14ac:dyDescent="0.25">
      <c r="A7" s="10" t="s">
        <v>4</v>
      </c>
      <c r="B7" s="34">
        <v>6</v>
      </c>
      <c r="C7" s="53">
        <v>47</v>
      </c>
      <c r="D7" s="26">
        <v>113</v>
      </c>
    </row>
    <row r="8" spans="1:4" x14ac:dyDescent="0.25">
      <c r="A8" s="10" t="s">
        <v>5</v>
      </c>
      <c r="B8" s="34">
        <v>7</v>
      </c>
      <c r="C8" s="53">
        <v>1169274</v>
      </c>
      <c r="D8" s="26">
        <v>1169275</v>
      </c>
    </row>
    <row r="9" spans="1:4" x14ac:dyDescent="0.25">
      <c r="A9" s="10" t="s">
        <v>6</v>
      </c>
      <c r="B9" s="33"/>
      <c r="C9" s="53">
        <v>496</v>
      </c>
      <c r="D9" s="26">
        <v>850</v>
      </c>
    </row>
    <row r="10" spans="1:4" x14ac:dyDescent="0.25">
      <c r="A10" s="10" t="s">
        <v>7</v>
      </c>
      <c r="B10" s="34">
        <v>8</v>
      </c>
      <c r="C10" s="53">
        <v>50530</v>
      </c>
      <c r="D10" s="26">
        <v>51745</v>
      </c>
    </row>
    <row r="11" spans="1:4" x14ac:dyDescent="0.25">
      <c r="A11" s="3" t="s">
        <v>8</v>
      </c>
      <c r="B11" s="33"/>
      <c r="C11" s="4">
        <f>SUM(C7:C10)</f>
        <v>1220347</v>
      </c>
      <c r="D11" s="4">
        <f>SUM(D7:D10)</f>
        <v>1221983</v>
      </c>
    </row>
    <row r="12" spans="1:4" x14ac:dyDescent="0.25">
      <c r="A12" s="35"/>
      <c r="B12" s="33"/>
      <c r="C12" s="28"/>
      <c r="D12" s="28"/>
    </row>
    <row r="13" spans="1:4" x14ac:dyDescent="0.25">
      <c r="A13" s="14" t="s">
        <v>9</v>
      </c>
      <c r="B13" s="33"/>
      <c r="C13" s="28"/>
      <c r="D13" s="28"/>
    </row>
    <row r="14" spans="1:4" x14ac:dyDescent="0.25">
      <c r="A14" s="10" t="s">
        <v>10</v>
      </c>
      <c r="B14" s="34">
        <v>9</v>
      </c>
      <c r="C14" s="26">
        <v>433237</v>
      </c>
      <c r="D14" s="26">
        <v>434149</v>
      </c>
    </row>
    <row r="15" spans="1:4" x14ac:dyDescent="0.25">
      <c r="A15" s="10" t="s">
        <v>64</v>
      </c>
      <c r="B15" s="34">
        <v>10</v>
      </c>
      <c r="C15" s="26">
        <v>1044</v>
      </c>
      <c r="D15" s="26">
        <v>3565</v>
      </c>
    </row>
    <row r="16" spans="1:4" x14ac:dyDescent="0.25">
      <c r="A16" s="10" t="s">
        <v>11</v>
      </c>
      <c r="B16" s="34">
        <v>11</v>
      </c>
      <c r="C16" s="26">
        <v>2007</v>
      </c>
      <c r="D16" s="26">
        <v>2023</v>
      </c>
    </row>
    <row r="17" spans="1:4" x14ac:dyDescent="0.25">
      <c r="A17" s="14" t="s">
        <v>12</v>
      </c>
      <c r="B17" s="33"/>
      <c r="C17" s="27">
        <f>SUM(C14:C16)</f>
        <v>436288</v>
      </c>
      <c r="D17" s="27">
        <f>SUM(D14:D16)</f>
        <v>439737</v>
      </c>
    </row>
    <row r="18" spans="1:4" x14ac:dyDescent="0.25">
      <c r="A18" s="3" t="s">
        <v>13</v>
      </c>
      <c r="B18" s="33"/>
      <c r="C18" s="4">
        <f>C11+C17</f>
        <v>1656635</v>
      </c>
      <c r="D18" s="4">
        <f>D11+D17</f>
        <v>1661720</v>
      </c>
    </row>
    <row r="19" spans="1:4" x14ac:dyDescent="0.25">
      <c r="A19" s="35"/>
      <c r="B19" s="33"/>
      <c r="C19" s="28"/>
      <c r="D19" s="28"/>
    </row>
    <row r="20" spans="1:4" x14ac:dyDescent="0.25">
      <c r="A20" s="14" t="s">
        <v>14</v>
      </c>
      <c r="B20" s="33"/>
      <c r="C20" s="28"/>
      <c r="D20" s="28"/>
    </row>
    <row r="21" spans="1:4" x14ac:dyDescent="0.25">
      <c r="A21" s="14" t="s">
        <v>15</v>
      </c>
      <c r="B21" s="33"/>
      <c r="C21" s="28"/>
      <c r="D21" s="28"/>
    </row>
    <row r="22" spans="1:4" ht="25.5" x14ac:dyDescent="0.25">
      <c r="A22" s="10" t="s">
        <v>57</v>
      </c>
      <c r="B22" s="34">
        <v>12</v>
      </c>
      <c r="C22" s="26">
        <v>1567601</v>
      </c>
      <c r="D22" s="26">
        <v>1690306</v>
      </c>
    </row>
    <row r="23" spans="1:4" ht="25.5" x14ac:dyDescent="0.25">
      <c r="A23" s="10" t="s">
        <v>16</v>
      </c>
      <c r="B23" s="34">
        <v>13</v>
      </c>
      <c r="C23" s="26">
        <v>2317</v>
      </c>
      <c r="D23" s="26">
        <v>1006</v>
      </c>
    </row>
    <row r="24" spans="1:4" x14ac:dyDescent="0.25">
      <c r="A24" s="10" t="s">
        <v>17</v>
      </c>
      <c r="B24" s="34">
        <v>14</v>
      </c>
      <c r="C24" s="26">
        <v>27023</v>
      </c>
      <c r="D24" s="26">
        <v>29894</v>
      </c>
    </row>
    <row r="25" spans="1:4" x14ac:dyDescent="0.25">
      <c r="A25" s="10" t="s">
        <v>65</v>
      </c>
      <c r="B25" s="34">
        <v>17</v>
      </c>
      <c r="C25" s="26">
        <v>2782</v>
      </c>
      <c r="D25" s="26">
        <v>8404</v>
      </c>
    </row>
    <row r="26" spans="1:4" x14ac:dyDescent="0.25">
      <c r="A26" s="10" t="s">
        <v>18</v>
      </c>
      <c r="B26" s="34">
        <v>15</v>
      </c>
      <c r="C26" s="26">
        <v>1903</v>
      </c>
      <c r="D26" s="26">
        <v>3140</v>
      </c>
    </row>
    <row r="27" spans="1:4" x14ac:dyDescent="0.25">
      <c r="A27" s="10" t="s">
        <v>19</v>
      </c>
      <c r="B27" s="34">
        <v>16</v>
      </c>
      <c r="C27" s="26">
        <v>12377</v>
      </c>
      <c r="D27" s="26">
        <v>14141</v>
      </c>
    </row>
    <row r="28" spans="1:4" x14ac:dyDescent="0.25">
      <c r="A28" s="3" t="s">
        <v>26</v>
      </c>
      <c r="B28" s="5"/>
      <c r="C28" s="4">
        <f>SUM(C22:C27)</f>
        <v>1614003</v>
      </c>
      <c r="D28" s="4">
        <f>SUM(D22:D27)</f>
        <v>1746891</v>
      </c>
    </row>
    <row r="29" spans="1:4" x14ac:dyDescent="0.25">
      <c r="A29" s="14" t="s">
        <v>27</v>
      </c>
      <c r="B29" s="34"/>
      <c r="C29" s="26"/>
      <c r="D29" s="26"/>
    </row>
    <row r="30" spans="1:4" x14ac:dyDescent="0.25">
      <c r="A30" s="10" t="s">
        <v>66</v>
      </c>
      <c r="B30" s="34">
        <v>17</v>
      </c>
      <c r="C30" s="26">
        <v>971</v>
      </c>
      <c r="D30" s="26">
        <v>1284</v>
      </c>
    </row>
    <row r="31" spans="1:4" x14ac:dyDescent="0.25">
      <c r="A31" s="10" t="s">
        <v>29</v>
      </c>
      <c r="B31" s="34">
        <v>18</v>
      </c>
      <c r="C31" s="26">
        <v>51955</v>
      </c>
      <c r="D31" s="26">
        <v>48462</v>
      </c>
    </row>
    <row r="32" spans="1:4" x14ac:dyDescent="0.25">
      <c r="A32" s="14" t="s">
        <v>28</v>
      </c>
      <c r="B32" s="36"/>
      <c r="C32" s="27">
        <f>SUM(C30:C31)</f>
        <v>52926</v>
      </c>
      <c r="D32" s="27">
        <f>SUM(D30:D31)</f>
        <v>49746</v>
      </c>
    </row>
    <row r="33" spans="1:4" x14ac:dyDescent="0.25">
      <c r="A33" s="14" t="s">
        <v>20</v>
      </c>
      <c r="B33" s="27"/>
      <c r="C33" s="27">
        <f>C28+C32</f>
        <v>1666929</v>
      </c>
      <c r="D33" s="27">
        <f>D28+D32</f>
        <v>1796637</v>
      </c>
    </row>
    <row r="34" spans="1:4" x14ac:dyDescent="0.25">
      <c r="A34" s="35"/>
      <c r="B34" s="33"/>
      <c r="C34" s="28"/>
      <c r="D34" s="28"/>
    </row>
    <row r="35" spans="1:4" x14ac:dyDescent="0.25">
      <c r="A35" s="10" t="s">
        <v>21</v>
      </c>
      <c r="B35" s="34">
        <v>19</v>
      </c>
      <c r="C35" s="26">
        <v>583836</v>
      </c>
      <c r="D35" s="26">
        <v>320407</v>
      </c>
    </row>
    <row r="36" spans="1:4" x14ac:dyDescent="0.25">
      <c r="A36" s="10" t="s">
        <v>30</v>
      </c>
      <c r="B36" s="34"/>
      <c r="C36" s="26">
        <v>52926</v>
      </c>
      <c r="D36" s="26">
        <v>52925</v>
      </c>
    </row>
    <row r="37" spans="1:4" x14ac:dyDescent="0.25">
      <c r="A37" s="10" t="s">
        <v>58</v>
      </c>
      <c r="B37" s="45"/>
      <c r="C37" s="26">
        <v>-647056</v>
      </c>
      <c r="D37" s="26">
        <v>-508249</v>
      </c>
    </row>
    <row r="38" spans="1:4" x14ac:dyDescent="0.25">
      <c r="A38" s="14" t="s">
        <v>23</v>
      </c>
      <c r="B38" s="37"/>
      <c r="C38" s="27">
        <f>SUM(C35:C37)</f>
        <v>-10294</v>
      </c>
      <c r="D38" s="27">
        <f>SUM(D35:D37)</f>
        <v>-134917</v>
      </c>
    </row>
    <row r="39" spans="1:4" x14ac:dyDescent="0.25">
      <c r="A39" s="14" t="s">
        <v>24</v>
      </c>
      <c r="B39" s="33"/>
      <c r="C39" s="27">
        <f>C33+C38</f>
        <v>1656635</v>
      </c>
      <c r="D39" s="27">
        <f>D33+D38</f>
        <v>1661720</v>
      </c>
    </row>
    <row r="41" spans="1:4" ht="15" x14ac:dyDescent="0.25">
      <c r="A41" s="1" t="s">
        <v>67</v>
      </c>
      <c r="B41"/>
      <c r="C41" s="2" t="s">
        <v>68</v>
      </c>
    </row>
    <row r="43" spans="1:4" ht="15" x14ac:dyDescent="0.25">
      <c r="A43" s="1" t="s">
        <v>69</v>
      </c>
      <c r="B43"/>
      <c r="C43" s="2" t="s">
        <v>70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9"/>
  <sheetViews>
    <sheetView workbookViewId="0">
      <selection activeCell="C16" sqref="C16"/>
    </sheetView>
  </sheetViews>
  <sheetFormatPr defaultColWidth="17.85546875" defaultRowHeight="12.75" x14ac:dyDescent="0.25"/>
  <cols>
    <col min="1" max="1" width="39.5703125" style="38" customWidth="1"/>
    <col min="2" max="2" width="7.7109375" style="16" customWidth="1"/>
    <col min="3" max="3" width="16.85546875" style="16" customWidth="1"/>
    <col min="4" max="4" width="15.140625" style="16" customWidth="1"/>
    <col min="5" max="5" width="17.85546875" style="16"/>
    <col min="6" max="16384" width="17.85546875" style="38"/>
  </cols>
  <sheetData>
    <row r="1" spans="1:4" x14ac:dyDescent="0.25">
      <c r="A1" s="43" t="s">
        <v>0</v>
      </c>
    </row>
    <row r="2" spans="1:4" ht="31.9" customHeight="1" x14ac:dyDescent="0.25">
      <c r="A2" s="72" t="s">
        <v>62</v>
      </c>
      <c r="B2" s="72"/>
      <c r="C2" s="72"/>
      <c r="D2" s="72"/>
    </row>
    <row r="3" spans="1:4" x14ac:dyDescent="0.25">
      <c r="A3" s="72" t="s">
        <v>93</v>
      </c>
      <c r="B3" s="72"/>
      <c r="C3" s="72"/>
      <c r="D3" s="72"/>
    </row>
    <row r="4" spans="1:4" x14ac:dyDescent="0.25">
      <c r="A4" s="44"/>
      <c r="B4" s="18"/>
      <c r="C4" s="18"/>
      <c r="D4" s="39" t="s">
        <v>40</v>
      </c>
    </row>
    <row r="5" spans="1:4" ht="51" x14ac:dyDescent="0.25">
      <c r="A5" s="17"/>
      <c r="B5" s="40" t="s">
        <v>39</v>
      </c>
      <c r="C5" s="46" t="s">
        <v>94</v>
      </c>
      <c r="D5" s="46" t="s">
        <v>95</v>
      </c>
    </row>
    <row r="6" spans="1:4" x14ac:dyDescent="0.25">
      <c r="A6" s="20" t="s">
        <v>87</v>
      </c>
      <c r="B6" s="40"/>
      <c r="C6" s="70">
        <v>0</v>
      </c>
      <c r="D6" s="70">
        <v>0</v>
      </c>
    </row>
    <row r="7" spans="1:4" ht="16.149999999999999" customHeight="1" x14ac:dyDescent="0.25">
      <c r="A7" s="10" t="s">
        <v>71</v>
      </c>
      <c r="B7" s="41">
        <v>20</v>
      </c>
      <c r="C7" s="16">
        <v>-124589</v>
      </c>
      <c r="D7" s="16">
        <v>-125483</v>
      </c>
    </row>
    <row r="8" spans="1:4" x14ac:dyDescent="0.25">
      <c r="A8" s="19" t="s">
        <v>31</v>
      </c>
      <c r="B8" s="41">
        <v>21</v>
      </c>
      <c r="C8" s="16">
        <v>-13990</v>
      </c>
      <c r="D8" s="16">
        <v>-16058</v>
      </c>
    </row>
    <row r="9" spans="1:4" x14ac:dyDescent="0.25">
      <c r="A9" s="19" t="s">
        <v>32</v>
      </c>
      <c r="B9" s="41">
        <v>22</v>
      </c>
      <c r="C9" s="16">
        <v>0</v>
      </c>
      <c r="D9" s="16">
        <v>954</v>
      </c>
    </row>
    <row r="10" spans="1:4" x14ac:dyDescent="0.25">
      <c r="A10" s="19" t="s">
        <v>33</v>
      </c>
      <c r="B10" s="41">
        <v>23</v>
      </c>
      <c r="C10" s="16">
        <v>-228</v>
      </c>
      <c r="D10" s="16">
        <v>-14626</v>
      </c>
    </row>
    <row r="11" spans="1:4" x14ac:dyDescent="0.25">
      <c r="A11" s="20" t="s">
        <v>34</v>
      </c>
      <c r="B11" s="38"/>
      <c r="C11" s="42">
        <f>SUM(C7:C10)</f>
        <v>-138807</v>
      </c>
      <c r="D11" s="42">
        <f>SUM(D7:D10)</f>
        <v>-155213</v>
      </c>
    </row>
    <row r="12" spans="1:4" x14ac:dyDescent="0.25">
      <c r="A12" s="19" t="s">
        <v>35</v>
      </c>
      <c r="B12" s="41"/>
      <c r="C12" s="16">
        <v>0</v>
      </c>
      <c r="D12" s="16">
        <v>0</v>
      </c>
    </row>
    <row r="13" spans="1:4" ht="25.5" x14ac:dyDescent="0.25">
      <c r="A13" s="20" t="s">
        <v>36</v>
      </c>
      <c r="B13" s="38"/>
      <c r="C13" s="42">
        <f>SUM(C11:C12)</f>
        <v>-138807</v>
      </c>
      <c r="D13" s="42">
        <f>SUM(D11:D12)</f>
        <v>-155213</v>
      </c>
    </row>
    <row r="14" spans="1:4" x14ac:dyDescent="0.25">
      <c r="A14" s="20" t="s">
        <v>37</v>
      </c>
      <c r="B14" s="41"/>
      <c r="C14" s="21">
        <v>0</v>
      </c>
      <c r="D14" s="21">
        <v>0</v>
      </c>
    </row>
    <row r="15" spans="1:4" x14ac:dyDescent="0.25">
      <c r="A15" s="20" t="s">
        <v>38</v>
      </c>
      <c r="B15" s="38"/>
      <c r="C15" s="42">
        <f>C13+C14</f>
        <v>-138807</v>
      </c>
      <c r="D15" s="42">
        <f>D13+D14</f>
        <v>-155213</v>
      </c>
    </row>
    <row r="17" spans="1:3" ht="15" x14ac:dyDescent="0.25">
      <c r="A17" s="1" t="s">
        <v>67</v>
      </c>
      <c r="B17"/>
      <c r="C17" s="2" t="s">
        <v>68</v>
      </c>
    </row>
    <row r="19" spans="1:3" ht="15" x14ac:dyDescent="0.25">
      <c r="A19" s="1" t="s">
        <v>69</v>
      </c>
      <c r="B19"/>
      <c r="C19" s="2" t="s">
        <v>70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37"/>
  <sheetViews>
    <sheetView topLeftCell="A10" workbookViewId="0">
      <selection activeCell="G16" sqref="G16"/>
    </sheetView>
  </sheetViews>
  <sheetFormatPr defaultColWidth="16.7109375" defaultRowHeight="12.75" x14ac:dyDescent="0.25"/>
  <cols>
    <col min="1" max="1" width="44.85546875" style="1" customWidth="1"/>
    <col min="2" max="2" width="15.7109375" style="2" customWidth="1"/>
    <col min="3" max="3" width="16.28515625" style="2" customWidth="1"/>
    <col min="4" max="5" width="16.7109375" style="2"/>
    <col min="6" max="16384" width="16.7109375" style="1"/>
  </cols>
  <sheetData>
    <row r="1" spans="1:10" x14ac:dyDescent="0.25">
      <c r="A1" s="43" t="s">
        <v>0</v>
      </c>
    </row>
    <row r="2" spans="1:10" ht="33" customHeight="1" x14ac:dyDescent="0.25">
      <c r="A2" s="72" t="s">
        <v>61</v>
      </c>
      <c r="B2" s="72"/>
      <c r="C2" s="72"/>
    </row>
    <row r="3" spans="1:10" ht="15" customHeight="1" x14ac:dyDescent="0.25">
      <c r="A3" s="47" t="str">
        <f>ОПиУ!A3</f>
        <v>за период с 01 января по 30 июня 2025 года</v>
      </c>
      <c r="B3" s="47"/>
      <c r="C3" s="47"/>
    </row>
    <row r="4" spans="1:10" x14ac:dyDescent="0.25">
      <c r="A4" s="17"/>
      <c r="B4" s="6"/>
      <c r="C4" s="23" t="s">
        <v>40</v>
      </c>
    </row>
    <row r="5" spans="1:10" ht="51" x14ac:dyDescent="0.25">
      <c r="A5" s="17"/>
      <c r="B5" s="46" t="str">
        <f>ОПиУ!C5</f>
        <v>за 6 месяцев, закончившихся 30 июня 2025 года</v>
      </c>
      <c r="C5" s="46" t="str">
        <f>ОПиУ!D5</f>
        <v>за 6 месяцев, закончившихся 30 июня 2024 года</v>
      </c>
    </row>
    <row r="6" spans="1:10" x14ac:dyDescent="0.25">
      <c r="A6" s="51" t="s">
        <v>75</v>
      </c>
      <c r="B6" s="21"/>
      <c r="C6" s="16"/>
    </row>
    <row r="7" spans="1:10" x14ac:dyDescent="0.25">
      <c r="A7" s="19" t="s">
        <v>74</v>
      </c>
      <c r="B7" s="22">
        <v>0</v>
      </c>
      <c r="C7" s="22">
        <v>19262</v>
      </c>
    </row>
    <row r="8" spans="1:10" x14ac:dyDescent="0.25">
      <c r="A8" s="19" t="s">
        <v>44</v>
      </c>
      <c r="B8" s="22">
        <v>7514</v>
      </c>
      <c r="C8" s="22">
        <v>386</v>
      </c>
    </row>
    <row r="9" spans="1:10" s="52" customFormat="1" ht="13.5" x14ac:dyDescent="0.2">
      <c r="A9" s="50" t="s">
        <v>72</v>
      </c>
      <c r="B9" s="54">
        <f>SUM(B5:B8)</f>
        <v>7514</v>
      </c>
      <c r="C9" s="54">
        <f>SUM(C5:C8)</f>
        <v>19648</v>
      </c>
      <c r="D9" s="55"/>
      <c r="E9" s="55"/>
      <c r="F9" s="55"/>
      <c r="G9" s="55"/>
      <c r="H9" s="55"/>
      <c r="I9" s="55"/>
      <c r="J9" s="55"/>
    </row>
    <row r="10" spans="1:10" x14ac:dyDescent="0.25">
      <c r="A10" s="19" t="s">
        <v>45</v>
      </c>
      <c r="B10" s="22">
        <v>-9518</v>
      </c>
      <c r="C10" s="22">
        <v>-11214</v>
      </c>
    </row>
    <row r="11" spans="1:10" ht="15.6" customHeight="1" x14ac:dyDescent="0.25">
      <c r="A11" s="19" t="s">
        <v>46</v>
      </c>
      <c r="B11" s="22">
        <v>-8028</v>
      </c>
      <c r="C11" s="22">
        <v>-5718</v>
      </c>
    </row>
    <row r="12" spans="1:10" ht="12.6" customHeight="1" x14ac:dyDescent="0.25">
      <c r="A12" s="19" t="s">
        <v>47</v>
      </c>
      <c r="B12" s="22">
        <v>-5423</v>
      </c>
      <c r="C12" s="22">
        <v>-7620</v>
      </c>
    </row>
    <row r="13" spans="1:10" ht="12.6" customHeight="1" x14ac:dyDescent="0.25">
      <c r="A13" s="19" t="s">
        <v>98</v>
      </c>
      <c r="B13" s="22">
        <v>218</v>
      </c>
      <c r="C13" s="22"/>
    </row>
    <row r="14" spans="1:10" x14ac:dyDescent="0.25">
      <c r="A14" s="19" t="s">
        <v>48</v>
      </c>
      <c r="B14" s="22">
        <v>-446</v>
      </c>
      <c r="C14" s="22">
        <v>-37</v>
      </c>
    </row>
    <row r="15" spans="1:10" s="52" customFormat="1" ht="13.5" x14ac:dyDescent="0.2">
      <c r="A15" s="50" t="s">
        <v>73</v>
      </c>
      <c r="B15" s="54">
        <f>SUM(B10:B14)</f>
        <v>-23197</v>
      </c>
      <c r="C15" s="54">
        <f>SUM(C10:C14)</f>
        <v>-24589</v>
      </c>
      <c r="D15" s="55"/>
      <c r="E15" s="55"/>
      <c r="F15" s="55"/>
      <c r="G15" s="55"/>
      <c r="H15" s="55"/>
      <c r="I15" s="55"/>
      <c r="J15" s="55"/>
    </row>
    <row r="16" spans="1:10" ht="31.15" customHeight="1" x14ac:dyDescent="0.25">
      <c r="A16" s="56" t="s">
        <v>49</v>
      </c>
      <c r="B16" s="57">
        <f>B9+B15</f>
        <v>-15683</v>
      </c>
      <c r="C16" s="57">
        <f>C9+C15</f>
        <v>-4941</v>
      </c>
    </row>
    <row r="17" spans="1:10" x14ac:dyDescent="0.25">
      <c r="A17" s="19" t="s">
        <v>50</v>
      </c>
      <c r="B17" s="22">
        <v>0</v>
      </c>
      <c r="C17" s="16">
        <v>0</v>
      </c>
    </row>
    <row r="18" spans="1:10" ht="31.15" customHeight="1" x14ac:dyDescent="0.25">
      <c r="A18" s="56" t="s">
        <v>51</v>
      </c>
      <c r="B18" s="57">
        <f>SUM(B16:B17)</f>
        <v>-15683</v>
      </c>
      <c r="C18" s="57">
        <f>SUM(C16:C17)</f>
        <v>-4941</v>
      </c>
    </row>
    <row r="19" spans="1:10" ht="31.15" customHeight="1" x14ac:dyDescent="0.25">
      <c r="A19" s="56" t="s">
        <v>52</v>
      </c>
      <c r="B19" s="57">
        <v>0</v>
      </c>
      <c r="C19" s="57">
        <v>0</v>
      </c>
    </row>
    <row r="20" spans="1:10" x14ac:dyDescent="0.25">
      <c r="A20" s="51" t="s">
        <v>76</v>
      </c>
      <c r="B20" s="21"/>
      <c r="C20" s="16"/>
    </row>
    <row r="21" spans="1:10" ht="25.9" customHeight="1" x14ac:dyDescent="0.25">
      <c r="A21" s="19" t="s">
        <v>90</v>
      </c>
      <c r="B21" s="22">
        <v>263429</v>
      </c>
      <c r="C21" s="22"/>
    </row>
    <row r="22" spans="1:10" x14ac:dyDescent="0.25">
      <c r="A22" s="19" t="s">
        <v>77</v>
      </c>
      <c r="B22" s="22">
        <v>2416</v>
      </c>
      <c r="C22" s="22">
        <v>142337</v>
      </c>
    </row>
    <row r="23" spans="1:10" s="52" customFormat="1" ht="13.5" x14ac:dyDescent="0.2">
      <c r="A23" s="50" t="s">
        <v>72</v>
      </c>
      <c r="B23" s="54">
        <f>SUM(B21:B22)</f>
        <v>265845</v>
      </c>
      <c r="C23" s="54">
        <f>SUM(C21:C22)</f>
        <v>142337</v>
      </c>
      <c r="D23" s="55"/>
      <c r="E23" s="55"/>
      <c r="F23" s="55"/>
      <c r="G23" s="55"/>
      <c r="H23" s="55"/>
      <c r="I23" s="55"/>
      <c r="J23" s="55"/>
    </row>
    <row r="24" spans="1:10" ht="17.45" customHeight="1" x14ac:dyDescent="0.25">
      <c r="A24" s="19" t="s">
        <v>78</v>
      </c>
      <c r="B24" s="22">
        <v>-131310</v>
      </c>
      <c r="C24" s="22">
        <v>-18759</v>
      </c>
    </row>
    <row r="25" spans="1:10" ht="17.45" customHeight="1" x14ac:dyDescent="0.25">
      <c r="A25" s="19" t="s">
        <v>79</v>
      </c>
      <c r="B25" s="22">
        <v>-10394</v>
      </c>
      <c r="C25" s="22">
        <v>-28802</v>
      </c>
    </row>
    <row r="26" spans="1:10" ht="18" customHeight="1" x14ac:dyDescent="0.25">
      <c r="A26" s="19" t="s">
        <v>80</v>
      </c>
      <c r="B26" s="22">
        <v>-104904</v>
      </c>
      <c r="C26" s="22">
        <v>-89266</v>
      </c>
    </row>
    <row r="27" spans="1:10" ht="18" customHeight="1" x14ac:dyDescent="0.25">
      <c r="A27" s="19" t="s">
        <v>81</v>
      </c>
      <c r="B27" s="22">
        <v>-3620</v>
      </c>
      <c r="C27" s="22">
        <v>-151</v>
      </c>
    </row>
    <row r="28" spans="1:10" s="52" customFormat="1" ht="13.5" x14ac:dyDescent="0.2">
      <c r="A28" s="50" t="s">
        <v>73</v>
      </c>
      <c r="B28" s="54">
        <f>SUM(B24:B27)</f>
        <v>-250228</v>
      </c>
      <c r="C28" s="54">
        <f>SUM(C24:C27)</f>
        <v>-136978</v>
      </c>
      <c r="D28" s="55"/>
      <c r="E28" s="55"/>
      <c r="F28" s="55"/>
      <c r="G28" s="55"/>
      <c r="H28" s="55"/>
      <c r="I28" s="55"/>
      <c r="J28" s="55"/>
    </row>
    <row r="29" spans="1:10" s="52" customFormat="1" ht="25.5" x14ac:dyDescent="0.2">
      <c r="A29" s="60" t="s">
        <v>53</v>
      </c>
      <c r="B29" s="61">
        <f>B23+B28</f>
        <v>15617</v>
      </c>
      <c r="C29" s="61">
        <f>C23+C28</f>
        <v>5359</v>
      </c>
      <c r="D29" s="55"/>
      <c r="E29" s="55"/>
      <c r="F29" s="55"/>
      <c r="G29" s="55"/>
      <c r="H29" s="55"/>
      <c r="I29" s="55"/>
      <c r="J29" s="55"/>
    </row>
    <row r="30" spans="1:10" s="52" customFormat="1" ht="16.899999999999999" customHeight="1" x14ac:dyDescent="0.2">
      <c r="A30" s="62" t="s">
        <v>54</v>
      </c>
      <c r="B30" s="63">
        <f>B18+B19+B29</f>
        <v>-66</v>
      </c>
      <c r="C30" s="63">
        <f>C18+C19+C29</f>
        <v>418</v>
      </c>
      <c r="D30" s="55"/>
      <c r="E30" s="55"/>
      <c r="F30" s="55"/>
      <c r="G30" s="55"/>
      <c r="H30" s="55"/>
      <c r="I30" s="55"/>
      <c r="J30" s="55"/>
    </row>
    <row r="31" spans="1:10" s="52" customFormat="1" ht="14.45" customHeight="1" x14ac:dyDescent="0.2">
      <c r="A31" s="8" t="s">
        <v>55</v>
      </c>
      <c r="B31" s="58">
        <v>0</v>
      </c>
      <c r="C31" s="59">
        <v>0</v>
      </c>
      <c r="D31" s="55"/>
      <c r="E31" s="55"/>
      <c r="F31" s="55"/>
      <c r="G31" s="55"/>
      <c r="H31" s="55"/>
      <c r="I31" s="55"/>
      <c r="J31" s="55"/>
    </row>
    <row r="32" spans="1:10" s="68" customFormat="1" x14ac:dyDescent="0.2">
      <c r="A32" s="64" t="s">
        <v>56</v>
      </c>
      <c r="B32" s="65">
        <v>113</v>
      </c>
      <c r="C32" s="66">
        <v>559</v>
      </c>
      <c r="D32" s="67"/>
      <c r="E32" s="67"/>
      <c r="F32" s="67"/>
      <c r="G32" s="67"/>
      <c r="H32" s="67"/>
      <c r="I32" s="67"/>
      <c r="J32" s="67"/>
    </row>
    <row r="33" spans="1:10" s="52" customFormat="1" x14ac:dyDescent="0.2">
      <c r="A33" s="64" t="s">
        <v>82</v>
      </c>
      <c r="B33" s="69">
        <f>SUM(B30:B32)</f>
        <v>47</v>
      </c>
      <c r="C33" s="69">
        <f>SUM(C30:C32)</f>
        <v>977</v>
      </c>
      <c r="D33" s="55"/>
      <c r="E33" s="55"/>
      <c r="F33" s="55"/>
      <c r="G33" s="55"/>
      <c r="H33" s="55"/>
      <c r="I33" s="55"/>
      <c r="J33" s="55"/>
    </row>
    <row r="35" spans="1:10" ht="15" x14ac:dyDescent="0.25">
      <c r="A35" s="1" t="s">
        <v>67</v>
      </c>
      <c r="B35"/>
      <c r="C35" s="2" t="s">
        <v>68</v>
      </c>
    </row>
    <row r="37" spans="1:10" ht="15" x14ac:dyDescent="0.25">
      <c r="A37" s="1" t="s">
        <v>69</v>
      </c>
      <c r="B37"/>
      <c r="C37" s="2" t="s">
        <v>70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3"/>
  <sheetViews>
    <sheetView topLeftCell="B6" workbookViewId="0">
      <selection activeCell="F13" sqref="F13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43" t="s">
        <v>0</v>
      </c>
    </row>
    <row r="2" spans="1:9" x14ac:dyDescent="0.25">
      <c r="A2" s="15" t="s">
        <v>60</v>
      </c>
    </row>
    <row r="3" spans="1:9" x14ac:dyDescent="0.25">
      <c r="A3" s="1" t="str">
        <f>ОПиУ!A3</f>
        <v>за период с 01 января по 30 июня 2025 года</v>
      </c>
    </row>
    <row r="4" spans="1:9" x14ac:dyDescent="0.25">
      <c r="A4" s="7"/>
      <c r="B4" s="7"/>
      <c r="C4" s="7"/>
      <c r="D4" s="7"/>
      <c r="E4" s="7"/>
      <c r="F4" s="11" t="s">
        <v>41</v>
      </c>
    </row>
    <row r="5" spans="1:9" ht="25.5" x14ac:dyDescent="0.25">
      <c r="A5" s="12"/>
      <c r="B5" s="9" t="s">
        <v>42</v>
      </c>
      <c r="C5" s="9" t="s">
        <v>30</v>
      </c>
      <c r="D5" s="9" t="s">
        <v>59</v>
      </c>
      <c r="E5" s="9" t="s">
        <v>22</v>
      </c>
      <c r="F5" s="9" t="s">
        <v>23</v>
      </c>
    </row>
    <row r="6" spans="1:9" x14ac:dyDescent="0.25">
      <c r="A6" s="14" t="s">
        <v>83</v>
      </c>
      <c r="B6" s="13">
        <v>174477</v>
      </c>
      <c r="C6" s="13">
        <v>52926</v>
      </c>
      <c r="D6" s="13">
        <v>0</v>
      </c>
      <c r="E6" s="13">
        <v>-71345</v>
      </c>
      <c r="F6" s="13">
        <f t="shared" ref="F6:F8" si="0">SUM(B6:E6)</f>
        <v>156058</v>
      </c>
      <c r="G6" s="2"/>
      <c r="H6" s="2"/>
      <c r="I6" s="2"/>
    </row>
    <row r="7" spans="1:9" ht="21.6" customHeight="1" x14ac:dyDescent="0.25">
      <c r="A7" s="10" t="s">
        <v>43</v>
      </c>
      <c r="B7" s="2">
        <v>0</v>
      </c>
      <c r="C7" s="2">
        <v>0</v>
      </c>
      <c r="D7" s="2">
        <v>0</v>
      </c>
      <c r="E7" s="2">
        <v>-155213</v>
      </c>
      <c r="F7" s="13">
        <f t="shared" si="0"/>
        <v>-155213</v>
      </c>
      <c r="G7" s="2"/>
      <c r="H7" s="2"/>
      <c r="I7" s="2"/>
    </row>
    <row r="8" spans="1:9" x14ac:dyDescent="0.25">
      <c r="A8" s="14" t="s">
        <v>96</v>
      </c>
      <c r="B8" s="13">
        <f>SUM(B6:B7)</f>
        <v>174477</v>
      </c>
      <c r="C8" s="13">
        <f t="shared" ref="C8:E8" si="1">SUM(C6:C7)</f>
        <v>52926</v>
      </c>
      <c r="D8" s="13">
        <f t="shared" si="1"/>
        <v>0</v>
      </c>
      <c r="E8" s="13">
        <f t="shared" si="1"/>
        <v>-226558</v>
      </c>
      <c r="F8" s="13">
        <f t="shared" si="0"/>
        <v>845</v>
      </c>
      <c r="G8" s="2"/>
      <c r="H8" s="2"/>
      <c r="I8" s="2"/>
    </row>
    <row r="9" spans="1:9" x14ac:dyDescent="0.25">
      <c r="A9" s="14" t="s">
        <v>86</v>
      </c>
      <c r="B9" s="13">
        <v>320407</v>
      </c>
      <c r="C9" s="13">
        <v>52925</v>
      </c>
      <c r="D9" s="13">
        <v>0</v>
      </c>
      <c r="E9" s="13">
        <v>-508249</v>
      </c>
      <c r="F9" s="13">
        <f>SUM(B9:E9)</f>
        <v>-134917</v>
      </c>
      <c r="G9" s="2"/>
      <c r="H9" s="2"/>
      <c r="I9" s="2"/>
    </row>
    <row r="10" spans="1:9" ht="37.15" customHeight="1" x14ac:dyDescent="0.25">
      <c r="A10" s="10" t="s">
        <v>84</v>
      </c>
      <c r="B10" s="2">
        <v>263429</v>
      </c>
      <c r="C10" s="2">
        <v>0</v>
      </c>
      <c r="D10" s="2">
        <v>0</v>
      </c>
      <c r="E10" s="2">
        <v>0</v>
      </c>
      <c r="F10" s="13">
        <f>SUM(B10:E10)</f>
        <v>263429</v>
      </c>
      <c r="G10" s="2"/>
      <c r="H10" s="2"/>
      <c r="I10" s="2"/>
    </row>
    <row r="11" spans="1:9" ht="13.9" customHeight="1" x14ac:dyDescent="0.25">
      <c r="A11" s="10" t="s">
        <v>89</v>
      </c>
      <c r="B11" s="2">
        <v>0</v>
      </c>
      <c r="C11" s="2">
        <v>1</v>
      </c>
      <c r="D11" s="2">
        <v>0</v>
      </c>
      <c r="E11" s="2">
        <v>0</v>
      </c>
      <c r="F11" s="13">
        <f>SUM(B11:E11)</f>
        <v>1</v>
      </c>
      <c r="G11" s="2"/>
      <c r="H11" s="2"/>
      <c r="I11" s="2"/>
    </row>
    <row r="12" spans="1:9" ht="22.15" customHeight="1" x14ac:dyDescent="0.25">
      <c r="A12" s="10" t="s">
        <v>88</v>
      </c>
      <c r="B12" s="2">
        <v>0</v>
      </c>
      <c r="C12" s="2">
        <v>0</v>
      </c>
      <c r="D12" s="2">
        <v>0</v>
      </c>
      <c r="E12" s="2">
        <v>-138807</v>
      </c>
      <c r="F12" s="13">
        <f>SUM(B12:E12)</f>
        <v>-138807</v>
      </c>
      <c r="G12" s="2"/>
      <c r="H12" s="2"/>
      <c r="I12" s="2"/>
    </row>
    <row r="13" spans="1:9" x14ac:dyDescent="0.25">
      <c r="A13" s="14" t="s">
        <v>97</v>
      </c>
      <c r="B13" s="13">
        <f>SUM(B9:B12)</f>
        <v>583836</v>
      </c>
      <c r="C13" s="13">
        <f t="shared" ref="C13:E13" si="2">SUM(C9:C12)</f>
        <v>52926</v>
      </c>
      <c r="D13" s="13">
        <f t="shared" si="2"/>
        <v>0</v>
      </c>
      <c r="E13" s="13">
        <f t="shared" si="2"/>
        <v>-647056</v>
      </c>
      <c r="F13" s="13">
        <f t="shared" ref="F13" si="3">SUM(B13:E13)</f>
        <v>-10294</v>
      </c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ht="15" x14ac:dyDescent="0.25">
      <c r="A15" s="1" t="s">
        <v>67</v>
      </c>
      <c r="B15"/>
      <c r="C15" s="2" t="s">
        <v>68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1:9" ht="15" x14ac:dyDescent="0.25">
      <c r="A17" s="1" t="s">
        <v>69</v>
      </c>
      <c r="B17"/>
      <c r="C17" s="2" t="s">
        <v>70</v>
      </c>
      <c r="D17" s="2"/>
      <c r="E17" s="2"/>
      <c r="F17" s="2"/>
      <c r="G17" s="2"/>
      <c r="H17" s="2"/>
      <c r="I17" s="2"/>
    </row>
    <row r="18" spans="1:9" x14ac:dyDescent="0.25">
      <c r="B18" s="2"/>
      <c r="C18" s="2"/>
      <c r="D18" s="2"/>
      <c r="E18" s="2"/>
      <c r="F18" s="2"/>
      <c r="G18" s="2"/>
      <c r="H18" s="2"/>
      <c r="I18" s="2"/>
    </row>
    <row r="19" spans="1:9" x14ac:dyDescent="0.25">
      <c r="B19" s="2"/>
      <c r="C19" s="2"/>
      <c r="D19" s="2"/>
      <c r="E19" s="2"/>
      <c r="F19" s="2"/>
      <c r="G19" s="2"/>
      <c r="H19" s="2"/>
      <c r="I19" s="2"/>
    </row>
    <row r="20" spans="1:9" x14ac:dyDescent="0.25">
      <c r="B20" s="2"/>
      <c r="C20" s="2"/>
      <c r="D20" s="2"/>
      <c r="E20" s="2"/>
      <c r="F20" s="2"/>
      <c r="G20" s="2"/>
      <c r="H20" s="2"/>
      <c r="I20" s="2"/>
    </row>
    <row r="21" spans="1:9" x14ac:dyDescent="0.25">
      <c r="B21" s="2"/>
      <c r="C21" s="2"/>
      <c r="D21" s="2"/>
      <c r="E21" s="2"/>
      <c r="F21" s="2"/>
      <c r="G21" s="2"/>
      <c r="H21" s="2"/>
      <c r="I21" s="2"/>
    </row>
    <row r="22" spans="1:9" x14ac:dyDescent="0.25">
      <c r="B22" s="2"/>
      <c r="C22" s="2"/>
      <c r="D22" s="2"/>
      <c r="E22" s="2"/>
      <c r="F22" s="2"/>
      <c r="G22" s="2"/>
      <c r="H22" s="2"/>
      <c r="I22" s="2"/>
    </row>
    <row r="23" spans="1:9" x14ac:dyDescent="0.25">
      <c r="B23" s="2"/>
      <c r="C23" s="2"/>
      <c r="D23" s="2"/>
      <c r="E23" s="2"/>
      <c r="F23" s="2"/>
      <c r="G23" s="2"/>
      <c r="H23" s="2"/>
      <c r="I2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Sh_16</cp:lastModifiedBy>
  <cp:lastPrinted>2025-08-11T04:28:28Z</cp:lastPrinted>
  <dcterms:created xsi:type="dcterms:W3CDTF">2021-05-02T09:42:44Z</dcterms:created>
  <dcterms:modified xsi:type="dcterms:W3CDTF">2025-08-11T04:28:49Z</dcterms:modified>
</cp:coreProperties>
</file>