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 AH532\Desktop\"/>
    </mc:Choice>
  </mc:AlternateContent>
  <bookViews>
    <workbookView xWindow="120" yWindow="105" windowWidth="24915" windowHeight="11835" activeTab="1"/>
  </bookViews>
  <sheets>
    <sheet name="Баланс" sheetId="1" r:id="rId1"/>
    <sheet name="ОПУ" sheetId="2" r:id="rId2"/>
  </sheets>
  <definedNames>
    <definedName name="_xlnm.Print_Area" localSheetId="0">Баланс!$A$1:$D$124</definedName>
    <definedName name="_xlnm.Print_Area" localSheetId="1">ОПУ!$A$2:$F$126</definedName>
  </definedNames>
  <calcPr calcId="152511"/>
</workbook>
</file>

<file path=xl/calcChain.xml><?xml version="1.0" encoding="utf-8"?>
<calcChain xmlns="http://schemas.openxmlformats.org/spreadsheetml/2006/main">
  <c r="E104" i="2" l="1"/>
  <c r="E108" i="2" s="1"/>
  <c r="E111" i="2" s="1"/>
  <c r="F102" i="2"/>
  <c r="E102" i="2"/>
  <c r="D102" i="2"/>
  <c r="C102" i="2"/>
  <c r="D56" i="2"/>
  <c r="E56" i="2"/>
  <c r="F56" i="2"/>
  <c r="C56" i="2"/>
  <c r="E123" i="2"/>
  <c r="A123" i="2"/>
  <c r="F121" i="2"/>
  <c r="E121" i="2"/>
  <c r="B4" i="2"/>
  <c r="A4" i="2"/>
  <c r="C119" i="1"/>
  <c r="F123" i="2" s="1"/>
  <c r="D107" i="1"/>
  <c r="D111" i="1" s="1"/>
  <c r="D94" i="1"/>
  <c r="I93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C69" i="1"/>
  <c r="I68" i="1" s="1"/>
  <c r="I67" i="1"/>
  <c r="I66" i="1"/>
  <c r="I65" i="1"/>
  <c r="I64" i="1"/>
  <c r="I63" i="1"/>
  <c r="I62" i="1"/>
  <c r="I61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C39" i="1"/>
  <c r="I39" i="1" s="1"/>
  <c r="I38" i="1"/>
  <c r="D37" i="1"/>
  <c r="I36" i="1"/>
  <c r="I35" i="1"/>
  <c r="I34" i="1"/>
  <c r="I33" i="1"/>
  <c r="I32" i="1"/>
  <c r="I31" i="1"/>
  <c r="I30" i="1"/>
  <c r="I29" i="1"/>
  <c r="I28" i="1"/>
  <c r="I27" i="1"/>
  <c r="I26" i="1"/>
  <c r="I25" i="1"/>
  <c r="G25" i="1"/>
  <c r="I24" i="1"/>
  <c r="I23" i="1"/>
  <c r="G23" i="1"/>
  <c r="I22" i="1"/>
  <c r="G22" i="1"/>
  <c r="I21" i="1"/>
  <c r="G20" i="1"/>
  <c r="I20" i="1"/>
  <c r="I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C9" i="1"/>
  <c r="I11" i="1"/>
  <c r="I10" i="1"/>
  <c r="D9" i="1"/>
  <c r="C109" i="1" l="1"/>
  <c r="C107" i="1" s="1"/>
  <c r="D112" i="1"/>
  <c r="D60" i="1"/>
  <c r="C94" i="1"/>
  <c r="C111" i="1"/>
  <c r="I9" i="1"/>
  <c r="C37" i="1"/>
  <c r="C60" i="1" s="1"/>
  <c r="I103" i="1"/>
  <c r="G19" i="1"/>
  <c r="I69" i="1"/>
  <c r="I60" i="1" l="1"/>
  <c r="C112" i="1"/>
  <c r="I37" i="1"/>
</calcChain>
</file>

<file path=xl/sharedStrings.xml><?xml version="1.0" encoding="utf-8"?>
<sst xmlns="http://schemas.openxmlformats.org/spreadsheetml/2006/main" count="495" uniqueCount="351">
  <si>
    <t xml:space="preserve">Приложение 10 к постановлению Правления Национального Банка Республики Казахстан от 28 января 2016 года №41
</t>
  </si>
  <si>
    <t>Бухгалтерский баланс</t>
  </si>
  <si>
    <t>АО "PRIVATE ASSET MANAGEMENT"</t>
  </si>
  <si>
    <t xml:space="preserve"> по состоянию на 1 </t>
  </si>
  <si>
    <t>Июля 2020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</si>
  <si>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</si>
  <si>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</si>
  <si>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</si>
  <si>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</si>
  <si>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</si>
  <si>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проверка с формами</t>
  </si>
  <si>
    <t>для оддс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</si>
  <si>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</si>
  <si>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</si>
  <si>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</si>
  <si>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</si>
  <si>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</si>
  <si>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</si>
  <si>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</si>
  <si>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</si>
  <si>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</si>
  <si>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</si>
  <si>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2</t>
  </si>
  <si>
    <t>Вклады размещенные (за вычетом резервов на обесценение)</t>
  </si>
  <si>
    <t>3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</si>
  <si>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</si>
  <si>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</si>
  <si>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</si>
  <si>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</si>
  <si>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</si>
  <si>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</si>
  <si>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</si>
  <si>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</si>
  <si>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</si>
  <si>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</si>
  <si>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</si>
  <si>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</si>
  <si>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</si>
  <si>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</si>
  <si>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</si>
  <si>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</si>
  <si>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</si>
  <si>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</si>
  <si>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</si>
  <si>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</si>
  <si>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</si>
  <si>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</si>
  <si>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</si>
  <si>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</si>
  <si>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</si>
  <si>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</si>
  <si>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</si>
  <si>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>Активы в форме права пользования (за вычетом амортизации и убытков от обесценения)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</si>
  <si>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</si>
  <si>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</si>
  <si>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</si>
  <si>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</si>
  <si>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</si>
  <si>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</si>
  <si>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</si>
  <si>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</si>
  <si>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</si>
  <si>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</si>
  <si>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</si>
  <si>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</si>
  <si>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</si>
  <si>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</si>
  <si>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</si>
  <si>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</si>
  <si>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</si>
  <si>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</si>
  <si>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</si>
  <si>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</si>
  <si>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</si>
  <si>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</si>
  <si>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</si>
  <si>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</si>
  <si>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</si>
  <si>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</si>
  <si>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</si>
  <si>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</si>
  <si>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</si>
  <si>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</si>
  <si>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</si>
  <si>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</si>
  <si>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</si>
  <si>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</si>
  <si>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</si>
  <si>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</si>
  <si>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</si>
  <si>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 xml:space="preserve">Текущее налоговое требование 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</si>
  <si>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</si>
  <si>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</si>
  <si>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</si>
  <si>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</si>
  <si>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</si>
  <si>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</si>
  <si>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</si>
  <si>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активы:</t>
  </si>
  <si>
    <t>22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</si>
  <si>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</si>
  <si>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</si>
  <si>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</si>
  <si>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</si>
  <si>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</si>
  <si>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</si>
  <si>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</si>
  <si>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</si>
  <si>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</si>
  <si>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</si>
  <si>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</si>
  <si>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</si>
  <si>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</si>
  <si>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</si>
  <si>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</si>
  <si>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</si>
  <si>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</si>
  <si>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</si>
  <si>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</si>
  <si>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</si>
  <si>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</si>
  <si>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</si>
  <si>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</si>
  <si>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</si>
  <si>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</si>
  <si>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</si>
  <si>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</si>
  <si>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</si>
  <si>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</si>
  <si>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</si>
  <si>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</si>
  <si>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</si>
  <si>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</si>
  <si>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</si>
  <si>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</si>
  <si>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</si>
  <si>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</si>
  <si>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</si>
  <si>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</si>
  <si>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</si>
  <si>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</si>
  <si>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</si>
  <si>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</si>
  <si>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</si>
  <si>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</si>
  <si>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</si>
  <si>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</si>
  <si>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</si>
  <si>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</si>
  <si>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</si>
  <si>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</si>
  <si>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</si>
  <si>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</si>
  <si>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</si>
  <si>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</si>
  <si>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</si>
  <si>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</si>
  <si>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</si>
  <si>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</si>
  <si>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</si>
  <si>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</si>
  <si>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</si>
  <si>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</si>
  <si>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</si>
  <si>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</si>
  <si>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</si>
  <si>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</si>
  <si>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</si>
  <si>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</si>
  <si>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</si>
  <si>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</si>
  <si>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</si>
  <si>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 xml:space="preserve">Нераспределенная прибыль (непокрытый убыток): 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</si>
  <si>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</si>
  <si>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</si>
  <si>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</si>
  <si>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</si>
  <si>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</si>
  <si>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 xml:space="preserve">Итого капитал: </t>
  </si>
  <si>
    <t>48</t>
  </si>
  <si>
    <t>Итого капитал и обязательства (стр. 36+стр.43)</t>
  </si>
  <si>
    <t>49</t>
  </si>
  <si>
    <t xml:space="preserve">Примечание: </t>
  </si>
  <si>
    <t>По строке 21 Прочие активы отражен займ, выданный Смаилову А.К. 14.01.2020г.  По строке 37 Прочие обязательства отражена сумма административного штрафа. Строка 47.1 по графе 3 Нераспределенная прибыль предыдущих лет не равна строке 47 графы 4 в связи с распределением части прибыли отчетного 2019г. в сумме 113300 тыс.тенге.</t>
  </si>
  <si>
    <t>Первый руководитель (на период его отсутствия - лицо, его замещающее) ____________________Усеров Д.Е.</t>
  </si>
  <si>
    <t>дата</t>
  </si>
  <si>
    <t>Главный бухгалтер      _____________________ Старикова-Тлеухан М.В.</t>
  </si>
  <si>
    <t xml:space="preserve">дата  </t>
  </si>
  <si>
    <t>Исполнитель                 ______________________  Старикова-Тлеухан М.В.</t>
  </si>
  <si>
    <t>Телефон 386 78 72 вн.107</t>
  </si>
  <si>
    <t>Место печати</t>
  </si>
  <si>
    <t xml:space="preserve">Приложение 11 к постановлению Правления Национального Банка Республики Казахстан от 28 января 2016 года №41
</t>
  </si>
  <si>
    <t>Отчет о прибылях и убытках</t>
  </si>
  <si>
    <t>(в тысячах тенге)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</si>
  <si>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</si>
  <si>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</si>
  <si>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</si>
  <si>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</si>
  <si>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</si>
  <si>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</si>
  <si>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</si>
  <si>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</si>
  <si>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</si>
  <si>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>по ценным бумагам, учитываемым по справедливой стоимости через прочий совокупный доход</t>
  </si>
  <si>
    <t>1.3.1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</si>
  <si>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</si>
  <si>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</si>
  <si>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</si>
  <si>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</si>
  <si>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</si>
  <si>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</si>
  <si>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</si>
  <si>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</si>
  <si>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-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</si>
  <si>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</si>
  <si>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</si>
  <si>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учитываемым по амортизированной стоимости  (за вычетом резервов на обесценение)</t>
  </si>
  <si>
    <t>1.3.3</t>
  </si>
  <si>
    <t>доходы, связанные с амортизацией дисконта по ценным бумагам, учитываемым по амортизированной стоимости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</si>
  <si>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</si>
  <si>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</si>
  <si>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</si>
  <si>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</si>
  <si>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</si>
  <si>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</si>
  <si>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</si>
  <si>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</si>
  <si>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>Прочие расходы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</si>
  <si>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</si>
  <si>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</si>
  <si>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</si>
  <si>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</si>
  <si>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</si>
  <si>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</si>
  <si>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</si>
  <si>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</si>
  <si>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</si>
  <si>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</si>
  <si>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</si>
  <si>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</si>
  <si>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</si>
  <si>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</si>
  <si>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</si>
  <si>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</si>
  <si>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</si>
  <si>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</si>
  <si>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</si>
  <si>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</si>
  <si>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</si>
  <si>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</si>
  <si>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</si>
  <si>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</si>
  <si>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</si>
  <si>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</si>
  <si>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</si>
  <si>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</si>
  <si>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</si>
  <si>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</si>
  <si>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</si>
  <si>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</si>
  <si>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</si>
  <si>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</si>
  <si>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</si>
  <si>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</si>
  <si>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</si>
  <si>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</si>
  <si>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</si>
  <si>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</si>
  <si>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</si>
  <si>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</si>
  <si>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</si>
  <si>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</si>
  <si>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</si>
  <si>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</si>
  <si>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</si>
  <si>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</si>
  <si>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</si>
  <si>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</si>
  <si>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</si>
  <si>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</si>
  <si>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</si>
  <si>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</si>
  <si>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</si>
  <si>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</si>
  <si>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 за услуги регистратора</t>
  </si>
  <si>
    <t>15.5</t>
  </si>
  <si>
    <t xml:space="preserve">  за брокерские услуги</t>
  </si>
  <si>
    <t>15.6</t>
  </si>
  <si>
    <t xml:space="preserve">  за прочие услуги</t>
  </si>
  <si>
    <t>15.7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</si>
  <si>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</si>
  <si>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</si>
  <si>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</si>
  <si>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</si>
  <si>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</si>
  <si>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</si>
  <si>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</si>
  <si>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</si>
  <si>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</si>
  <si>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</si>
  <si>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</si>
  <si>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</si>
  <si>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</si>
  <si>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</si>
  <si>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</si>
  <si>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</si>
  <si>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</si>
  <si>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</si>
  <si>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</si>
  <si>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</si>
  <si>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</si>
  <si>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</si>
  <si>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</si>
  <si>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</si>
  <si>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</si>
  <si>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</si>
  <si>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</si>
  <si>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</si>
  <si>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 xml:space="preserve">   расходы на оплату труда и командировочные</t>
  </si>
  <si>
    <t>26.1</t>
  </si>
  <si>
    <t xml:space="preserve">   транспортные расходы</t>
  </si>
  <si>
    <t>26.3</t>
  </si>
  <si>
    <t xml:space="preserve">   общехозяйственные и административные расходы</t>
  </si>
  <si>
    <t>26.4</t>
  </si>
  <si>
    <t xml:space="preserve">   амортизационные отчисления</t>
  </si>
  <si>
    <t>26.5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</si>
  <si>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</si>
  <si>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26.6</t>
  </si>
  <si>
    <t xml:space="preserve">   неустойка (штраф, пеня)</t>
  </si>
  <si>
    <t>26.7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</si>
  <si>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</si>
  <si>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</si>
  <si>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</si>
  <si>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 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</si>
  <si>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</si>
  <si>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</si>
  <si>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</si>
  <si>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(стр.29-стр.30)</t>
  </si>
  <si>
    <t>31</t>
  </si>
  <si>
    <t>Прибыль (убыток) от прекращенной деятельности</t>
  </si>
  <si>
    <t>Итого чистая прибыль (убыток) за период (стр.31+/-стр.32)</t>
  </si>
  <si>
    <t>Примечание:</t>
  </si>
  <si>
    <t xml:space="preserve">Наименование </t>
  </si>
  <si>
    <t>Адрес</t>
  </si>
  <si>
    <t>УЛ. ТАЙМАНОВА, Д. 167 А</t>
  </si>
  <si>
    <t xml:space="preserve">Телефон </t>
  </si>
  <si>
    <t>+7 /727/ 386 78 63, 386 75 10</t>
  </si>
  <si>
    <t xml:space="preserve">Адрес электронной почты </t>
  </si>
  <si>
    <t>info@pam.kz</t>
  </si>
  <si>
    <t>Первый руководитель (на период его отсутствия - лицо, его замещающее) _____________________Усеров Д.Е.</t>
  </si>
  <si>
    <t>За 2 кв.2020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</si>
</sst>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??_р_._-;_-@_-"/>
    <numFmt numFmtId="167" formatCode="_([$€]* #,##0.00_);_([$€]* \(#,##0.00\);_([$€]* &quot;-&quot;??_);_(@_)"/>
    <numFmt numFmtId="168" formatCode="_(* #,##0.00_);_(* \(#,##0.00\);_(* &quot;-&quot;??_);_(@_)"/>
    <numFmt numFmtId="169" formatCode="_-* #,##0.00_K_Z_T_-;\-* #,##0.00_K_Z_T_-;_-* &quot;-&quot;??_K_Z_T_-;_-@_-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0" tint="-0.249977111117893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0" tint="-0.249977111117893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theme="0" tint="-0.249977111117893"/>
      <name val="Times New Roman"/>
      <family val="1"/>
      <charset val="204"/>
    </font>
    <font>
      <sz val="7"/>
      <color theme="0" tint="-0.249977111117893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Arial"/>
      <family val="2"/>
    </font>
    <font>
      <b/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2" fillId="0" borderId="0">
      <alignment horizontal="center" vertical="top"/>
    </xf>
    <xf numFmtId="0" fontId="12" fillId="0" borderId="0">
      <alignment horizontal="center" vertical="top"/>
    </xf>
    <xf numFmtId="0" fontId="12" fillId="0" borderId="0">
      <alignment horizontal="left" vertical="top"/>
    </xf>
    <xf numFmtId="0" fontId="14" fillId="0" borderId="0">
      <alignment horizontal="left" vertical="top"/>
    </xf>
    <xf numFmtId="0" fontId="18" fillId="0" borderId="0"/>
    <xf numFmtId="0" fontId="23" fillId="0" borderId="0">
      <alignment horizontal="center" vertical="top"/>
    </xf>
    <xf numFmtId="0" fontId="12" fillId="0" borderId="0">
      <alignment horizontal="center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27" fillId="0" borderId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167" fontId="27" fillId="0" borderId="0" applyFont="0" applyFill="0" applyBorder="0" applyAlignment="0" applyProtection="0"/>
    <xf numFmtId="0" fontId="14" fillId="0" borderId="0">
      <alignment horizontal="left" vertical="top"/>
    </xf>
    <xf numFmtId="0" fontId="14" fillId="0" borderId="0">
      <alignment horizontal="center" vertical="top"/>
    </xf>
    <xf numFmtId="0" fontId="12" fillId="0" borderId="0">
      <alignment horizontal="center" vertical="top"/>
    </xf>
    <xf numFmtId="0" fontId="14" fillId="0" borderId="0">
      <alignment horizontal="center" vertical="top"/>
    </xf>
    <xf numFmtId="0" fontId="12" fillId="0" borderId="0">
      <alignment horizontal="lef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2" fillId="0" borderId="0">
      <alignment horizontal="center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center" vertical="top"/>
    </xf>
    <xf numFmtId="0" fontId="14" fillId="0" borderId="0">
      <alignment horizontal="right" vertical="top"/>
    </xf>
    <xf numFmtId="0" fontId="14" fillId="0" borderId="0">
      <alignment horizontal="center" vertical="top"/>
    </xf>
    <xf numFmtId="0" fontId="23" fillId="0" borderId="0">
      <alignment horizontal="center" vertical="top"/>
    </xf>
    <xf numFmtId="0" fontId="14" fillId="0" borderId="0">
      <alignment horizontal="center" vertical="top"/>
    </xf>
    <xf numFmtId="0" fontId="14" fillId="0" borderId="0">
      <alignment horizontal="right" vertical="top"/>
    </xf>
    <xf numFmtId="0" fontId="14" fillId="0" borderId="0">
      <alignment horizontal="center" vertical="top"/>
    </xf>
    <xf numFmtId="0" fontId="12" fillId="0" borderId="0">
      <alignment horizontal="center" vertical="top"/>
    </xf>
    <xf numFmtId="0" fontId="14" fillId="0" borderId="0">
      <alignment horizontal="center" vertical="top"/>
    </xf>
    <xf numFmtId="0" fontId="12" fillId="0" borderId="0">
      <alignment horizontal="center" vertical="top"/>
    </xf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4" borderId="0" applyNumberFormat="0" applyBorder="0" applyAlignment="0" applyProtection="0"/>
    <xf numFmtId="0" fontId="32" fillId="12" borderId="21" applyNumberFormat="0" applyAlignment="0" applyProtection="0"/>
    <xf numFmtId="0" fontId="33" fillId="25" borderId="22" applyNumberFormat="0" applyAlignment="0" applyProtection="0"/>
    <xf numFmtId="0" fontId="34" fillId="25" borderId="2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26" borderId="27" applyNumberFormat="0" applyAlignment="0" applyProtection="0"/>
    <xf numFmtId="0" fontId="41" fillId="0" borderId="0" applyNumberFormat="0" applyFill="0" applyBorder="0" applyAlignment="0" applyProtection="0"/>
    <xf numFmtId="0" fontId="42" fillId="27" borderId="0" applyNumberFormat="0" applyBorder="0" applyAlignment="0" applyProtection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1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8" borderId="0" applyNumberFormat="0" applyBorder="0" applyAlignment="0" applyProtection="0"/>
    <xf numFmtId="0" fontId="45" fillId="0" borderId="0" applyNumberFormat="0" applyFill="0" applyBorder="0" applyAlignment="0" applyProtection="0"/>
    <xf numFmtId="0" fontId="27" fillId="28" borderId="28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29" applyNumberFormat="0" applyFill="0" applyAlignment="0" applyProtection="0"/>
    <xf numFmtId="0" fontId="47" fillId="0" borderId="0"/>
    <xf numFmtId="0" fontId="48" fillId="0" borderId="0" applyNumberForma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4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49" fillId="9" borderId="0" applyNumberFormat="0" applyBorder="0" applyAlignment="0" applyProtection="0"/>
  </cellStyleXfs>
  <cellXfs count="175">
    <xf numFmtId="0" fontId="0" fillId="0" borderId="0" xfId="0"/>
    <xf numFmtId="0" fontId="3" fillId="0" borderId="0" xfId="2" applyFont="1" applyFill="1" applyProtection="1">
      <protection locked="0"/>
    </xf>
    <xf numFmtId="0" fontId="4" fillId="0" borderId="0" xfId="2" applyFont="1" applyFill="1" applyAlignment="1">
      <alignment horizontal="right" wrapText="1"/>
    </xf>
    <xf numFmtId="0" fontId="5" fillId="0" borderId="0" xfId="2" applyFont="1" applyFill="1" applyProtection="1">
      <protection locked="0"/>
    </xf>
    <xf numFmtId="0" fontId="6" fillId="0" borderId="0" xfId="2" applyFont="1" applyFill="1" applyProtection="1"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8" fillId="0" borderId="0" xfId="2" applyFont="1" applyFill="1" applyProtection="1">
      <protection locked="0"/>
    </xf>
    <xf numFmtId="0" fontId="7" fillId="0" borderId="0" xfId="2" applyFont="1" applyFill="1" applyProtection="1">
      <protection locked="0"/>
    </xf>
    <xf numFmtId="0" fontId="9" fillId="0" borderId="0" xfId="2" applyFont="1" applyFill="1" applyProtection="1">
      <protection locked="0"/>
    </xf>
    <xf numFmtId="0" fontId="7" fillId="0" borderId="0" xfId="2" applyFont="1" applyFill="1" applyAlignment="1" applyProtection="1">
      <alignment horizontal="right"/>
      <protection locked="0"/>
    </xf>
    <xf numFmtId="0" fontId="7" fillId="0" borderId="0" xfId="2" applyFont="1" applyFill="1" applyAlignment="1" applyProtection="1">
      <protection locked="0"/>
    </xf>
    <xf numFmtId="0" fontId="3" fillId="0" borderId="0" xfId="2" applyFont="1" applyFill="1" applyProtection="1"/>
    <xf numFmtId="0" fontId="3" fillId="0" borderId="0" xfId="2" applyFont="1" applyFill="1" applyAlignment="1" applyProtection="1">
      <alignment horizontal="right"/>
    </xf>
    <xf numFmtId="0" fontId="5" fillId="0" borderId="0" xfId="2" applyFont="1" applyFill="1" applyProtection="1"/>
    <xf numFmtId="0" fontId="6" fillId="0" borderId="0" xfId="2" applyFont="1" applyFill="1" applyProtection="1"/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3" fillId="0" borderId="0" xfId="2" applyFont="1" applyFill="1" applyBorder="1" applyAlignment="1" applyProtection="1">
      <alignment horizontal="center"/>
      <protection locked="0"/>
    </xf>
    <xf numFmtId="0" fontId="11" fillId="0" borderId="1" xfId="2" applyFont="1" applyFill="1" applyBorder="1" applyProtection="1">
      <protection locked="0"/>
    </xf>
    <xf numFmtId="0" fontId="13" fillId="0" borderId="2" xfId="3" quotePrefix="1" applyFont="1" applyBorder="1" applyAlignment="1">
      <alignment horizontal="left" vertical="top" wrapText="1"/>
    </xf>
    <xf numFmtId="0" fontId="13" fillId="0" borderId="3" xfId="4" quotePrefix="1" applyFont="1" applyBorder="1" applyAlignment="1">
      <alignment horizontal="center" vertical="top" wrapText="1"/>
    </xf>
    <xf numFmtId="0" fontId="13" fillId="0" borderId="2" xfId="5" quotePrefix="1" applyFont="1" applyBorder="1" applyAlignment="1">
      <alignment horizontal="left" vertical="top" wrapText="1"/>
    </xf>
    <xf numFmtId="0" fontId="13" fillId="0" borderId="4" xfId="5" quotePrefix="1" applyFont="1" applyBorder="1" applyAlignment="1">
      <alignment horizontal="left" vertical="top" wrapText="1"/>
    </xf>
    <xf numFmtId="0" fontId="13" fillId="0" borderId="0" xfId="5" quotePrefix="1" applyFont="1" applyFill="1" applyBorder="1" applyAlignment="1">
      <alignment horizontal="left" vertical="top" wrapText="1"/>
    </xf>
    <xf numFmtId="0" fontId="15" fillId="0" borderId="2" xfId="6" quotePrefix="1" applyFont="1" applyBorder="1" applyAlignment="1">
      <alignment horizontal="left" vertical="top" wrapText="1"/>
    </xf>
    <xf numFmtId="165" fontId="15" fillId="0" borderId="2" xfId="1" applyNumberFormat="1" applyFont="1" applyBorder="1" applyAlignment="1">
      <alignment horizontal="right" vertical="top" wrapText="1"/>
    </xf>
    <xf numFmtId="165" fontId="15" fillId="0" borderId="0" xfId="1" applyNumberFormat="1" applyFont="1" applyFill="1" applyBorder="1" applyAlignment="1">
      <alignment horizontal="right" vertical="top" wrapText="1"/>
    </xf>
    <xf numFmtId="3" fontId="11" fillId="0" borderId="1" xfId="2" applyNumberFormat="1" applyFont="1" applyFill="1" applyBorder="1" applyProtection="1">
      <protection locked="0"/>
    </xf>
    <xf numFmtId="165" fontId="11" fillId="0" borderId="1" xfId="2" applyNumberFormat="1" applyFont="1" applyFill="1" applyBorder="1" applyProtection="1">
      <protection locked="0"/>
    </xf>
    <xf numFmtId="165" fontId="6" fillId="0" borderId="0" xfId="2" applyNumberFormat="1" applyFont="1" applyFill="1" applyProtection="1">
      <protection locked="0"/>
    </xf>
    <xf numFmtId="165" fontId="13" fillId="0" borderId="2" xfId="1" quotePrefix="1" applyNumberFormat="1" applyFont="1" applyBorder="1" applyAlignment="1">
      <alignment horizontal="left" vertical="top" wrapText="1"/>
    </xf>
    <xf numFmtId="165" fontId="13" fillId="0" borderId="0" xfId="1" quotePrefix="1" applyNumberFormat="1" applyFont="1" applyFill="1" applyBorder="1" applyAlignment="1">
      <alignment horizontal="left" vertical="top" wrapText="1"/>
    </xf>
    <xf numFmtId="4" fontId="11" fillId="0" borderId="1" xfId="2" applyNumberFormat="1" applyFont="1" applyFill="1" applyBorder="1" applyProtection="1">
      <protection locked="0"/>
    </xf>
    <xf numFmtId="165" fontId="15" fillId="2" borderId="2" xfId="1" applyNumberFormat="1" applyFont="1" applyFill="1" applyBorder="1" applyAlignment="1">
      <alignment horizontal="right" vertical="top" wrapText="1"/>
    </xf>
    <xf numFmtId="165" fontId="13" fillId="2" borderId="2" xfId="1" quotePrefix="1" applyNumberFormat="1" applyFont="1" applyFill="1" applyBorder="1" applyAlignment="1">
      <alignment horizontal="left" vertical="top" wrapText="1"/>
    </xf>
    <xf numFmtId="165" fontId="15" fillId="0" borderId="4" xfId="1" applyNumberFormat="1" applyFont="1" applyBorder="1" applyAlignment="1">
      <alignment horizontal="right" vertical="top" wrapText="1"/>
    </xf>
    <xf numFmtId="165" fontId="15" fillId="0" borderId="5" xfId="1" applyNumberFormat="1" applyFont="1" applyBorder="1" applyAlignment="1">
      <alignment horizontal="right" vertical="top" wrapText="1"/>
    </xf>
    <xf numFmtId="3" fontId="5" fillId="0" borderId="0" xfId="2" applyNumberFormat="1" applyFont="1" applyFill="1" applyProtection="1">
      <protection locked="0"/>
    </xf>
    <xf numFmtId="0" fontId="13" fillId="0" borderId="6" xfId="4" quotePrefix="1" applyFont="1" applyBorder="1" applyAlignment="1">
      <alignment horizontal="center" vertical="top" wrapText="1"/>
    </xf>
    <xf numFmtId="0" fontId="13" fillId="0" borderId="7" xfId="4" quotePrefix="1" applyFont="1" applyBorder="1" applyAlignment="1">
      <alignment horizontal="center" vertical="top" wrapText="1"/>
    </xf>
    <xf numFmtId="0" fontId="13" fillId="3" borderId="2" xfId="3" quotePrefix="1" applyFont="1" applyFill="1" applyBorder="1" applyAlignment="1">
      <alignment horizontal="left" vertical="top" wrapText="1"/>
    </xf>
    <xf numFmtId="0" fontId="13" fillId="3" borderId="7" xfId="4" quotePrefix="1" applyFont="1" applyFill="1" applyBorder="1" applyAlignment="1">
      <alignment horizontal="center" vertical="top" wrapText="1"/>
    </xf>
    <xf numFmtId="165" fontId="13" fillId="3" borderId="8" xfId="1" applyNumberFormat="1" applyFont="1" applyFill="1" applyBorder="1" applyAlignment="1">
      <alignment horizontal="right" vertical="top" wrapText="1"/>
    </xf>
    <xf numFmtId="165" fontId="13" fillId="0" borderId="0" xfId="1" applyNumberFormat="1" applyFont="1" applyFill="1" applyBorder="1" applyAlignment="1">
      <alignment horizontal="right" vertical="top" wrapText="1"/>
    </xf>
    <xf numFmtId="165" fontId="15" fillId="4" borderId="2" xfId="1" applyNumberFormat="1" applyFont="1" applyFill="1" applyBorder="1" applyAlignment="1">
      <alignment horizontal="right" vertical="top" wrapText="1"/>
    </xf>
    <xf numFmtId="165" fontId="15" fillId="4" borderId="8" xfId="1" applyNumberFormat="1" applyFont="1" applyFill="1" applyBorder="1" applyAlignment="1">
      <alignment horizontal="right" vertical="top" wrapText="1"/>
    </xf>
    <xf numFmtId="165" fontId="15" fillId="0" borderId="8" xfId="1" applyNumberFormat="1" applyFont="1" applyBorder="1" applyAlignment="1">
      <alignment horizontal="right" vertical="top" wrapText="1"/>
    </xf>
    <xf numFmtId="0" fontId="13" fillId="0" borderId="9" xfId="4" quotePrefix="1" applyFont="1" applyBorder="1" applyAlignment="1">
      <alignment horizontal="center" vertical="top" wrapText="1"/>
    </xf>
    <xf numFmtId="0" fontId="15" fillId="0" borderId="10" xfId="6" quotePrefix="1" applyFont="1" applyBorder="1" applyAlignment="1">
      <alignment horizontal="left" vertical="top" wrapText="1"/>
    </xf>
    <xf numFmtId="165" fontId="15" fillId="0" borderId="10" xfId="1" applyNumberFormat="1" applyFont="1" applyBorder="1" applyAlignment="1">
      <alignment horizontal="right" vertical="top" wrapText="1"/>
    </xf>
    <xf numFmtId="165" fontId="13" fillId="0" borderId="10" xfId="1" quotePrefix="1" applyNumberFormat="1" applyFont="1" applyBorder="1" applyAlignment="1">
      <alignment horizontal="left" vertical="top" wrapText="1"/>
    </xf>
    <xf numFmtId="165" fontId="15" fillId="4" borderId="10" xfId="1" applyNumberFormat="1" applyFont="1" applyFill="1" applyBorder="1" applyAlignment="1">
      <alignment horizontal="right" vertical="top" wrapText="1"/>
    </xf>
    <xf numFmtId="165" fontId="15" fillId="0" borderId="10" xfId="1" applyNumberFormat="1" applyFont="1" applyFill="1" applyBorder="1" applyAlignment="1">
      <alignment horizontal="right" vertical="top" wrapText="1"/>
    </xf>
    <xf numFmtId="0" fontId="13" fillId="3" borderId="10" xfId="5" quotePrefix="1" applyFont="1" applyFill="1" applyBorder="1" applyAlignment="1">
      <alignment horizontal="left" vertical="top" wrapText="1"/>
    </xf>
    <xf numFmtId="0" fontId="13" fillId="0" borderId="10" xfId="3" quotePrefix="1" applyFont="1" applyBorder="1" applyAlignment="1">
      <alignment horizontal="left" vertical="top" wrapText="1"/>
    </xf>
    <xf numFmtId="0" fontId="15" fillId="0" borderId="11" xfId="6" quotePrefix="1" applyFont="1" applyBorder="1" applyAlignment="1">
      <alignment horizontal="left" vertical="top" wrapText="1"/>
    </xf>
    <xf numFmtId="0" fontId="15" fillId="0" borderId="12" xfId="6" quotePrefix="1" applyFont="1" applyBorder="1" applyAlignment="1">
      <alignment horizontal="left" vertical="top" wrapText="1"/>
    </xf>
    <xf numFmtId="0" fontId="13" fillId="0" borderId="12" xfId="4" quotePrefix="1" applyFont="1" applyBorder="1" applyAlignment="1">
      <alignment horizontal="center" vertical="top" wrapText="1"/>
    </xf>
    <xf numFmtId="165" fontId="15" fillId="0" borderId="12" xfId="1" applyNumberFormat="1" applyFont="1" applyBorder="1" applyAlignment="1">
      <alignment horizontal="right" vertical="top" wrapText="1"/>
    </xf>
    <xf numFmtId="165" fontId="13" fillId="0" borderId="12" xfId="1" quotePrefix="1" applyNumberFormat="1" applyFont="1" applyBorder="1" applyAlignment="1">
      <alignment horizontal="left" vertical="top" wrapText="1"/>
    </xf>
    <xf numFmtId="0" fontId="13" fillId="3" borderId="12" xfId="5" quotePrefix="1" applyFont="1" applyFill="1" applyBorder="1" applyAlignment="1">
      <alignment horizontal="left" vertical="top" wrapText="1"/>
    </xf>
    <xf numFmtId="0" fontId="13" fillId="3" borderId="12" xfId="4" quotePrefix="1" applyFont="1" applyFill="1" applyBorder="1" applyAlignment="1">
      <alignment horizontal="center" vertical="top" wrapText="1"/>
    </xf>
    <xf numFmtId="165" fontId="13" fillId="3" borderId="12" xfId="1" applyNumberFormat="1" applyFont="1" applyFill="1" applyBorder="1" applyAlignment="1">
      <alignment horizontal="right" vertical="top" wrapText="1"/>
    </xf>
    <xf numFmtId="0" fontId="13" fillId="3" borderId="12" xfId="3" quotePrefix="1" applyFont="1" applyFill="1" applyBorder="1" applyAlignment="1">
      <alignment horizontal="left" vertical="top" wrapText="1"/>
    </xf>
    <xf numFmtId="3" fontId="16" fillId="0" borderId="0" xfId="2" applyNumberFormat="1" applyFont="1" applyFill="1" applyProtection="1">
      <protection locked="0"/>
    </xf>
    <xf numFmtId="0" fontId="17" fillId="0" borderId="0" xfId="0" applyFont="1" applyFill="1" applyAlignment="1">
      <alignment wrapText="1"/>
    </xf>
    <xf numFmtId="49" fontId="3" fillId="0" borderId="0" xfId="7" applyNumberFormat="1" applyFont="1" applyFill="1" applyAlignment="1" applyProtection="1">
      <alignment wrapText="1"/>
      <protection locked="0"/>
    </xf>
    <xf numFmtId="0" fontId="3" fillId="0" borderId="0" xfId="2" applyFont="1" applyFill="1" applyAlignment="1" applyProtection="1">
      <alignment horizontal="right"/>
      <protection locked="0"/>
    </xf>
    <xf numFmtId="14" fontId="3" fillId="0" borderId="0" xfId="2" applyNumberFormat="1" applyFont="1" applyFill="1" applyProtection="1">
      <protection locked="0"/>
    </xf>
    <xf numFmtId="49" fontId="3" fillId="0" borderId="0" xfId="7" applyNumberFormat="1" applyFont="1" applyFill="1" applyProtection="1">
      <protection locked="0"/>
    </xf>
    <xf numFmtId="0" fontId="3" fillId="0" borderId="0" xfId="2" applyFont="1" applyFill="1" applyBorder="1" applyAlignment="1" applyProtection="1">
      <protection locked="0"/>
    </xf>
    <xf numFmtId="0" fontId="19" fillId="0" borderId="0" xfId="2" applyFont="1" applyFill="1" applyProtection="1">
      <protection locked="0"/>
    </xf>
    <xf numFmtId="3" fontId="4" fillId="0" borderId="0" xfId="2" applyNumberFormat="1" applyFont="1" applyFill="1" applyAlignment="1" applyProtection="1">
      <alignment horizontal="right"/>
      <protection locked="0"/>
    </xf>
    <xf numFmtId="0" fontId="19" fillId="0" borderId="0" xfId="2" applyFont="1" applyFill="1" applyAlignment="1" applyProtection="1">
      <alignment horizontal="right"/>
      <protection locked="0"/>
    </xf>
    <xf numFmtId="0" fontId="19" fillId="0" borderId="0" xfId="2" applyFont="1" applyFill="1" applyAlignment="1" applyProtection="1">
      <protection locked="0"/>
    </xf>
    <xf numFmtId="0" fontId="19" fillId="0" borderId="0" xfId="2" applyFont="1" applyFill="1" applyProtection="1"/>
    <xf numFmtId="0" fontId="19" fillId="0" borderId="0" xfId="2" applyFont="1" applyFill="1" applyAlignment="1" applyProtection="1">
      <alignment horizontal="right"/>
    </xf>
    <xf numFmtId="0" fontId="21" fillId="0" borderId="1" xfId="2" applyFont="1" applyFill="1" applyBorder="1" applyAlignment="1" applyProtection="1">
      <alignment horizontal="center" vertical="center" wrapText="1"/>
      <protection locked="0"/>
    </xf>
    <xf numFmtId="0" fontId="21" fillId="0" borderId="13" xfId="2" applyFont="1" applyFill="1" applyBorder="1" applyAlignment="1" applyProtection="1">
      <alignment horizontal="center" vertical="center" wrapText="1"/>
      <protection locked="0"/>
    </xf>
    <xf numFmtId="0" fontId="19" fillId="0" borderId="1" xfId="2" applyFont="1" applyFill="1" applyBorder="1" applyAlignment="1" applyProtection="1">
      <alignment horizontal="center"/>
      <protection locked="0"/>
    </xf>
    <xf numFmtId="0" fontId="19" fillId="0" borderId="13" xfId="2" applyFont="1" applyFill="1" applyBorder="1" applyAlignment="1" applyProtection="1">
      <alignment horizontal="center"/>
      <protection locked="0"/>
    </xf>
    <xf numFmtId="0" fontId="24" fillId="0" borderId="14" xfId="8" quotePrefix="1" applyFont="1" applyBorder="1" applyAlignment="1">
      <alignment horizontal="left" vertical="top" wrapText="1"/>
    </xf>
    <xf numFmtId="0" fontId="24" fillId="0" borderId="3" xfId="9" quotePrefix="1" applyFont="1" applyBorder="1" applyAlignment="1">
      <alignment horizontal="center" vertical="top" wrapText="1"/>
    </xf>
    <xf numFmtId="165" fontId="24" fillId="0" borderId="2" xfId="1" applyNumberFormat="1" applyFont="1" applyBorder="1" applyAlignment="1">
      <alignment horizontal="right" vertical="top" wrapText="1"/>
    </xf>
    <xf numFmtId="165" fontId="24" fillId="2" borderId="2" xfId="1" applyNumberFormat="1" applyFont="1" applyFill="1" applyBorder="1" applyAlignment="1">
      <alignment horizontal="right" vertical="top" wrapText="1"/>
    </xf>
    <xf numFmtId="0" fontId="24" fillId="0" borderId="2" xfId="3" quotePrefix="1" applyFont="1" applyBorder="1" applyAlignment="1">
      <alignment horizontal="left" vertical="top" wrapText="1"/>
    </xf>
    <xf numFmtId="165" fontId="25" fillId="0" borderId="2" xfId="1" quotePrefix="1" applyNumberFormat="1" applyFont="1" applyBorder="1" applyAlignment="1">
      <alignment horizontal="left" vertical="top" wrapText="1"/>
    </xf>
    <xf numFmtId="165" fontId="25" fillId="0" borderId="3" xfId="1" quotePrefix="1" applyNumberFormat="1" applyFont="1" applyBorder="1" applyAlignment="1">
      <alignment horizontal="left" vertical="top" wrapText="1"/>
    </xf>
    <xf numFmtId="165" fontId="25" fillId="0" borderId="15" xfId="1" quotePrefix="1" applyNumberFormat="1" applyFont="1" applyBorder="1" applyAlignment="1">
      <alignment horizontal="left" vertical="top" wrapText="1"/>
    </xf>
    <xf numFmtId="165" fontId="25" fillId="0" borderId="1" xfId="1" quotePrefix="1" applyNumberFormat="1" applyFont="1" applyBorder="1" applyAlignment="1">
      <alignment horizontal="left" vertical="top" wrapText="1"/>
    </xf>
    <xf numFmtId="0" fontId="25" fillId="0" borderId="2" xfId="10" quotePrefix="1" applyFont="1" applyBorder="1" applyAlignment="1">
      <alignment horizontal="left" vertical="top" wrapText="1"/>
    </xf>
    <xf numFmtId="165" fontId="25" fillId="0" borderId="2" xfId="1" applyNumberFormat="1" applyFont="1" applyBorder="1" applyAlignment="1">
      <alignment horizontal="right" vertical="top" wrapText="1"/>
    </xf>
    <xf numFmtId="165" fontId="25" fillId="0" borderId="3" xfId="1" applyNumberFormat="1" applyFont="1" applyBorder="1" applyAlignment="1">
      <alignment horizontal="right" vertical="top" wrapText="1"/>
    </xf>
    <xf numFmtId="165" fontId="25" fillId="0" borderId="15" xfId="1" applyNumberFormat="1" applyFont="1" applyBorder="1" applyAlignment="1">
      <alignment horizontal="right" vertical="top" wrapText="1"/>
    </xf>
    <xf numFmtId="165" fontId="25" fillId="0" borderId="1" xfId="1" applyNumberFormat="1" applyFont="1" applyBorder="1" applyAlignment="1">
      <alignment horizontal="right" vertical="top" wrapText="1"/>
    </xf>
    <xf numFmtId="0" fontId="25" fillId="0" borderId="2" xfId="3" quotePrefix="1" applyFont="1" applyBorder="1" applyAlignment="1">
      <alignment horizontal="left" vertical="top" wrapText="1" indent="2"/>
    </xf>
    <xf numFmtId="0" fontId="25" fillId="5" borderId="2" xfId="10" quotePrefix="1" applyFont="1" applyFill="1" applyBorder="1" applyAlignment="1">
      <alignment horizontal="left" vertical="top" wrapText="1" indent="1"/>
    </xf>
    <xf numFmtId="0" fontId="24" fillId="5" borderId="3" xfId="9" quotePrefix="1" applyFont="1" applyFill="1" applyBorder="1" applyAlignment="1">
      <alignment horizontal="center" vertical="top" wrapText="1"/>
    </xf>
    <xf numFmtId="165" fontId="25" fillId="5" borderId="2" xfId="1" applyNumberFormat="1" applyFont="1" applyFill="1" applyBorder="1" applyAlignment="1">
      <alignment horizontal="right" vertical="top" wrapText="1"/>
    </xf>
    <xf numFmtId="165" fontId="25" fillId="5" borderId="3" xfId="1" applyNumberFormat="1" applyFont="1" applyFill="1" applyBorder="1" applyAlignment="1">
      <alignment horizontal="right" vertical="top" wrapText="1"/>
    </xf>
    <xf numFmtId="165" fontId="25" fillId="5" borderId="15" xfId="1" applyNumberFormat="1" applyFont="1" applyFill="1" applyBorder="1" applyAlignment="1">
      <alignment horizontal="right" vertical="top" wrapText="1"/>
    </xf>
    <xf numFmtId="165" fontId="25" fillId="5" borderId="1" xfId="1" applyNumberFormat="1" applyFont="1" applyFill="1" applyBorder="1" applyAlignment="1">
      <alignment horizontal="right" vertical="top" wrapText="1"/>
    </xf>
    <xf numFmtId="0" fontId="25" fillId="5" borderId="2" xfId="10" quotePrefix="1" applyFont="1" applyFill="1" applyBorder="1" applyAlignment="1">
      <alignment horizontal="left" vertical="top" wrapText="1" indent="2"/>
    </xf>
    <xf numFmtId="165" fontId="25" fillId="6" borderId="3" xfId="1" applyNumberFormat="1" applyFont="1" applyFill="1" applyBorder="1" applyAlignment="1">
      <alignment horizontal="right" vertical="top" wrapText="1"/>
    </xf>
    <xf numFmtId="0" fontId="25" fillId="0" borderId="2" xfId="10" quotePrefix="1" applyFont="1" applyBorder="1" applyAlignment="1">
      <alignment horizontal="left" vertical="top" wrapText="1" indent="2"/>
    </xf>
    <xf numFmtId="165" fontId="25" fillId="0" borderId="1" xfId="1" applyNumberFormat="1" applyFont="1" applyFill="1" applyBorder="1" applyAlignment="1">
      <alignment horizontal="right" vertical="top" wrapText="1"/>
    </xf>
    <xf numFmtId="165" fontId="25" fillId="0" borderId="3" xfId="1" applyNumberFormat="1" applyFont="1" applyFill="1" applyBorder="1" applyAlignment="1">
      <alignment horizontal="right" vertical="top" wrapText="1"/>
    </xf>
    <xf numFmtId="0" fontId="25" fillId="0" borderId="2" xfId="10" quotePrefix="1" applyFont="1" applyBorder="1" applyAlignment="1">
      <alignment horizontal="left" vertical="top" wrapText="1" indent="1"/>
    </xf>
    <xf numFmtId="0" fontId="24" fillId="0" borderId="2" xfId="10" quotePrefix="1" applyFont="1" applyBorder="1" applyAlignment="1">
      <alignment horizontal="left" vertical="top" wrapText="1"/>
    </xf>
    <xf numFmtId="165" fontId="24" fillId="0" borderId="15" xfId="1" applyNumberFormat="1" applyFont="1" applyBorder="1" applyAlignment="1">
      <alignment horizontal="right" vertical="top" wrapText="1"/>
    </xf>
    <xf numFmtId="165" fontId="24" fillId="0" borderId="1" xfId="1" applyNumberFormat="1" applyFont="1" applyFill="1" applyBorder="1" applyAlignment="1">
      <alignment horizontal="right" vertical="top" wrapText="1"/>
    </xf>
    <xf numFmtId="165" fontId="25" fillId="0" borderId="1" xfId="1" quotePrefix="1" applyNumberFormat="1" applyFont="1" applyFill="1" applyBorder="1" applyAlignment="1">
      <alignment horizontal="left" vertical="top" wrapText="1"/>
    </xf>
    <xf numFmtId="0" fontId="24" fillId="0" borderId="2" xfId="3" quotePrefix="1" applyFont="1" applyBorder="1" applyAlignment="1">
      <alignment horizontal="left" vertical="top" wrapText="1" indent="2"/>
    </xf>
    <xf numFmtId="0" fontId="24" fillId="0" borderId="6" xfId="9" quotePrefix="1" applyFont="1" applyBorder="1" applyAlignment="1">
      <alignment horizontal="center" vertical="top" wrapText="1"/>
    </xf>
    <xf numFmtId="165" fontId="25" fillId="0" borderId="6" xfId="1" quotePrefix="1" applyNumberFormat="1" applyFont="1" applyBorder="1" applyAlignment="1">
      <alignment horizontal="left" vertical="top" wrapText="1"/>
    </xf>
    <xf numFmtId="0" fontId="24" fillId="0" borderId="7" xfId="9" quotePrefix="1" applyFont="1" applyBorder="1" applyAlignment="1">
      <alignment horizontal="center" vertical="top" wrapText="1"/>
    </xf>
    <xf numFmtId="165" fontId="25" fillId="0" borderId="7" xfId="1" applyNumberFormat="1" applyFont="1" applyBorder="1" applyAlignment="1">
      <alignment horizontal="right" vertical="top" wrapText="1"/>
    </xf>
    <xf numFmtId="165" fontId="25" fillId="6" borderId="7" xfId="1" applyNumberFormat="1" applyFont="1" applyFill="1" applyBorder="1" applyAlignment="1">
      <alignment horizontal="right" vertical="top" wrapText="1"/>
    </xf>
    <xf numFmtId="165" fontId="24" fillId="6" borderId="7" xfId="1" applyNumberFormat="1" applyFont="1" applyFill="1" applyBorder="1" applyAlignment="1">
      <alignment horizontal="right" vertical="top" wrapText="1"/>
    </xf>
    <xf numFmtId="165" fontId="24" fillId="0" borderId="1" xfId="1" applyNumberFormat="1" applyFont="1" applyBorder="1" applyAlignment="1">
      <alignment horizontal="right" vertical="top" wrapText="1"/>
    </xf>
    <xf numFmtId="165" fontId="24" fillId="2" borderId="1" xfId="1" applyNumberFormat="1" applyFont="1" applyFill="1" applyBorder="1" applyAlignment="1">
      <alignment horizontal="right" vertical="top" wrapText="1"/>
    </xf>
    <xf numFmtId="165" fontId="24" fillId="0" borderId="7" xfId="1" applyNumberFormat="1" applyFont="1" applyFill="1" applyBorder="1" applyAlignment="1">
      <alignment horizontal="right" vertical="top" wrapText="1"/>
    </xf>
    <xf numFmtId="165" fontId="25" fillId="0" borderId="7" xfId="1" quotePrefix="1" applyNumberFormat="1" applyFont="1" applyFill="1" applyBorder="1" applyAlignment="1">
      <alignment horizontal="left" vertical="top" wrapText="1"/>
    </xf>
    <xf numFmtId="165" fontId="25" fillId="0" borderId="7" xfId="1" applyNumberFormat="1" applyFont="1" applyFill="1" applyBorder="1" applyAlignment="1">
      <alignment horizontal="right" vertical="top" wrapText="1"/>
    </xf>
    <xf numFmtId="0" fontId="24" fillId="0" borderId="9" xfId="9" quotePrefix="1" applyFont="1" applyBorder="1" applyAlignment="1">
      <alignment horizontal="center" vertical="top" wrapText="1"/>
    </xf>
    <xf numFmtId="165" fontId="25" fillId="0" borderId="9" xfId="1" applyNumberFormat="1" applyFont="1" applyFill="1" applyBorder="1" applyAlignment="1">
      <alignment horizontal="right" vertical="top" wrapText="1"/>
    </xf>
    <xf numFmtId="165" fontId="24" fillId="0" borderId="7" xfId="1" applyNumberFormat="1" applyFont="1" applyBorder="1" applyAlignment="1">
      <alignment horizontal="right" vertical="top" wrapText="1"/>
    </xf>
    <xf numFmtId="0" fontId="24" fillId="3" borderId="2" xfId="11" quotePrefix="1" applyFont="1" applyFill="1" applyBorder="1" applyAlignment="1">
      <alignment horizontal="left" vertical="top" wrapText="1"/>
    </xf>
    <xf numFmtId="0" fontId="24" fillId="3" borderId="7" xfId="9" quotePrefix="1" applyFont="1" applyFill="1" applyBorder="1" applyAlignment="1">
      <alignment horizontal="center" vertical="top" wrapText="1"/>
    </xf>
    <xf numFmtId="165" fontId="24" fillId="3" borderId="2" xfId="1" applyNumberFormat="1" applyFont="1" applyFill="1" applyBorder="1" applyAlignment="1">
      <alignment horizontal="right" vertical="top" wrapText="1"/>
    </xf>
    <xf numFmtId="165" fontId="24" fillId="3" borderId="1" xfId="1" applyNumberFormat="1" applyFont="1" applyFill="1" applyBorder="1" applyAlignment="1">
      <alignment horizontal="right" vertical="top" wrapText="1"/>
    </xf>
    <xf numFmtId="165" fontId="25" fillId="0" borderId="7" xfId="1" quotePrefix="1" applyNumberFormat="1" applyFont="1" applyBorder="1" applyAlignment="1">
      <alignment horizontal="left" vertical="top" wrapText="1"/>
    </xf>
    <xf numFmtId="165" fontId="24" fillId="0" borderId="9" xfId="1" applyNumberFormat="1" applyFont="1" applyBorder="1" applyAlignment="1">
      <alignment horizontal="right" vertical="top" wrapText="1"/>
    </xf>
    <xf numFmtId="165" fontId="24" fillId="6" borderId="2" xfId="1" applyNumberFormat="1" applyFont="1" applyFill="1" applyBorder="1" applyAlignment="1">
      <alignment horizontal="right" vertical="top" wrapText="1"/>
    </xf>
    <xf numFmtId="165" fontId="25" fillId="0" borderId="9" xfId="1" quotePrefix="1" applyNumberFormat="1" applyFont="1" applyBorder="1" applyAlignment="1">
      <alignment horizontal="left" vertical="top" wrapText="1"/>
    </xf>
    <xf numFmtId="0" fontId="25" fillId="0" borderId="16" xfId="10" quotePrefix="1" applyFont="1" applyBorder="1" applyAlignment="1">
      <alignment horizontal="left" vertical="top" wrapText="1"/>
    </xf>
    <xf numFmtId="0" fontId="24" fillId="0" borderId="17" xfId="9" quotePrefix="1" applyFont="1" applyBorder="1" applyAlignment="1">
      <alignment horizontal="center" vertical="top" wrapText="1"/>
    </xf>
    <xf numFmtId="165" fontId="25" fillId="0" borderId="18" xfId="1" applyNumberFormat="1" applyFont="1" applyBorder="1" applyAlignment="1">
      <alignment horizontal="right" vertical="top" wrapText="1"/>
    </xf>
    <xf numFmtId="165" fontId="25" fillId="0" borderId="16" xfId="1" applyNumberFormat="1" applyFont="1" applyBorder="1" applyAlignment="1">
      <alignment horizontal="right" vertical="top" wrapText="1"/>
    </xf>
    <xf numFmtId="0" fontId="24" fillId="0" borderId="16" xfId="10" quotePrefix="1" applyFont="1" applyBorder="1" applyAlignment="1">
      <alignment horizontal="left" vertical="top" wrapText="1"/>
    </xf>
    <xf numFmtId="0" fontId="24" fillId="3" borderId="16" xfId="11" quotePrefix="1" applyFont="1" applyFill="1" applyBorder="1" applyAlignment="1">
      <alignment horizontal="left" vertical="top" wrapText="1"/>
    </xf>
    <xf numFmtId="0" fontId="24" fillId="3" borderId="17" xfId="9" quotePrefix="1" applyFont="1" applyFill="1" applyBorder="1" applyAlignment="1">
      <alignment horizontal="center" vertical="top" wrapText="1"/>
    </xf>
    <xf numFmtId="165" fontId="24" fillId="3" borderId="16" xfId="1" applyNumberFormat="1" applyFont="1" applyFill="1" applyBorder="1" applyAlignment="1">
      <alignment horizontal="right" vertical="top" wrapText="1"/>
    </xf>
    <xf numFmtId="165" fontId="24" fillId="3" borderId="19" xfId="1" applyNumberFormat="1" applyFont="1" applyFill="1" applyBorder="1" applyAlignment="1">
      <alignment horizontal="right" vertical="top" wrapText="1"/>
    </xf>
    <xf numFmtId="165" fontId="25" fillId="0" borderId="16" xfId="1" quotePrefix="1" applyNumberFormat="1" applyFont="1" applyBorder="1" applyAlignment="1">
      <alignment horizontal="left" vertical="top" wrapText="1"/>
    </xf>
    <xf numFmtId="165" fontId="25" fillId="0" borderId="17" xfId="1" quotePrefix="1" applyNumberFormat="1" applyFont="1" applyBorder="1" applyAlignment="1">
      <alignment horizontal="left" vertical="top" wrapText="1"/>
    </xf>
    <xf numFmtId="165" fontId="25" fillId="0" borderId="19" xfId="1" quotePrefix="1" applyNumberFormat="1" applyFont="1" applyBorder="1" applyAlignment="1">
      <alignment horizontal="left" vertical="top" wrapText="1"/>
    </xf>
    <xf numFmtId="165" fontId="24" fillId="6" borderId="18" xfId="1" applyNumberFormat="1" applyFont="1" applyFill="1" applyBorder="1" applyAlignment="1">
      <alignment horizontal="right" vertical="top" wrapText="1"/>
    </xf>
    <xf numFmtId="165" fontId="24" fillId="0" borderId="16" xfId="1" applyNumberFormat="1" applyFont="1" applyBorder="1" applyAlignment="1">
      <alignment horizontal="right" vertical="top" wrapText="1"/>
    </xf>
    <xf numFmtId="165" fontId="24" fillId="0" borderId="19" xfId="1" applyNumberFormat="1" applyFont="1" applyBorder="1" applyAlignment="1">
      <alignment horizontal="right" vertical="top" wrapText="1"/>
    </xf>
    <xf numFmtId="0" fontId="26" fillId="0" borderId="0" xfId="2" applyFont="1" applyFill="1" applyAlignment="1" applyProtection="1">
      <alignment horizontal="right"/>
      <protection locked="0"/>
    </xf>
    <xf numFmtId="165" fontId="26" fillId="0" borderId="0" xfId="2" applyNumberFormat="1" applyFont="1" applyFill="1" applyAlignment="1" applyProtection="1">
      <alignment horizontal="right"/>
      <protection locked="0"/>
    </xf>
    <xf numFmtId="0" fontId="28" fillId="0" borderId="0" xfId="12" applyFont="1" applyFill="1"/>
    <xf numFmtId="0" fontId="3" fillId="0" borderId="20" xfId="12" applyFont="1" applyBorder="1" applyAlignment="1" applyProtection="1">
      <alignment horizontal="left" vertical="top"/>
    </xf>
    <xf numFmtId="0" fontId="28" fillId="0" borderId="20" xfId="12" applyFont="1" applyBorder="1" applyAlignment="1" applyProtection="1">
      <alignment horizontal="left" vertical="top"/>
    </xf>
    <xf numFmtId="0" fontId="29" fillId="0" borderId="20" xfId="13" applyFont="1" applyBorder="1" applyAlignment="1" applyProtection="1">
      <alignment horizontal="left" vertical="top"/>
    </xf>
    <xf numFmtId="0" fontId="19" fillId="0" borderId="0" xfId="2" applyFont="1" applyFill="1" applyAlignment="1" applyProtection="1">
      <alignment wrapText="1"/>
      <protection locked="0"/>
    </xf>
    <xf numFmtId="0" fontId="1" fillId="0" borderId="0" xfId="0" applyFont="1" applyAlignment="1">
      <alignment wrapText="1"/>
    </xf>
    <xf numFmtId="49" fontId="19" fillId="0" borderId="0" xfId="7" applyNumberFormat="1" applyFont="1" applyFill="1" applyProtection="1">
      <protection locked="0"/>
    </xf>
    <xf numFmtId="0" fontId="19" fillId="0" borderId="0" xfId="2" applyFont="1" applyFill="1" applyBorder="1" applyAlignment="1" applyProtection="1">
      <protection locked="0"/>
    </xf>
    <xf numFmtId="0" fontId="4" fillId="0" borderId="0" xfId="2" applyFont="1" applyFill="1" applyAlignment="1" applyProtection="1">
      <alignment horizontal="right" wrapText="1"/>
      <protection locked="0"/>
    </xf>
    <xf numFmtId="0" fontId="4" fillId="0" borderId="0" xfId="2" applyFont="1" applyFill="1" applyAlignment="1">
      <alignment horizontal="right" wrapText="1"/>
    </xf>
    <xf numFmtId="0" fontId="7" fillId="0" borderId="0" xfId="2" applyFont="1" applyFill="1" applyAlignment="1" applyProtection="1">
      <alignment horizontal="center"/>
      <protection locked="0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4" fillId="0" borderId="0" xfId="2" applyFont="1" applyFill="1" applyAlignment="1" applyProtection="1">
      <alignment horizontal="justify" wrapText="1"/>
      <protection locked="0"/>
    </xf>
    <xf numFmtId="0" fontId="20" fillId="0" borderId="0" xfId="0" applyFont="1" applyAlignment="1">
      <alignment horizontal="justify"/>
    </xf>
    <xf numFmtId="0" fontId="21" fillId="0" borderId="0" xfId="2" applyFont="1" applyFill="1" applyAlignment="1" applyProtection="1">
      <alignment horizontal="center"/>
      <protection locked="0"/>
    </xf>
    <xf numFmtId="0" fontId="19" fillId="0" borderId="0" xfId="2" applyFont="1" applyFill="1" applyAlignment="1" applyProtection="1">
      <alignment horizontal="center"/>
      <protection locked="0"/>
    </xf>
    <xf numFmtId="0" fontId="19" fillId="0" borderId="0" xfId="2" applyFont="1" applyFill="1" applyAlignment="1" applyProtection="1">
      <alignment wrapText="1"/>
      <protection locked="0"/>
    </xf>
    <xf numFmtId="0" fontId="0" fillId="0" borderId="0" xfId="0" applyFont="1" applyAlignment="1">
      <alignment wrapText="1"/>
    </xf>
    <xf numFmtId="49" fontId="19" fillId="0" borderId="0" xfId="7" applyNumberFormat="1" applyFont="1" applyFill="1" applyAlignment="1" applyProtection="1">
      <alignment horizontal="left" wrapText="1"/>
      <protection locked="0"/>
    </xf>
  </cellXfs>
  <cellStyles count="115"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Euro" xfId="32"/>
    <cellStyle name="S0" xfId="6"/>
    <cellStyle name="S1" xfId="33"/>
    <cellStyle name="S10" xfId="34"/>
    <cellStyle name="S10 2" xfId="35"/>
    <cellStyle name="S11" xfId="36"/>
    <cellStyle name="S11 2" xfId="37"/>
    <cellStyle name="S12" xfId="38"/>
    <cellStyle name="S13" xfId="39"/>
    <cellStyle name="S14" xfId="40"/>
    <cellStyle name="S14 2" xfId="41"/>
    <cellStyle name="S15" xfId="42"/>
    <cellStyle name="S16" xfId="43"/>
    <cellStyle name="S2" xfId="10"/>
    <cellStyle name="S3" xfId="44"/>
    <cellStyle name="S3 2" xfId="45"/>
    <cellStyle name="S4" xfId="8"/>
    <cellStyle name="S4 2" xfId="46"/>
    <cellStyle name="S4 3" xfId="4"/>
    <cellStyle name="S5" xfId="3"/>
    <cellStyle name="S5 2" xfId="47"/>
    <cellStyle name="S6" xfId="48"/>
    <cellStyle name="S6 2" xfId="9"/>
    <cellStyle name="S6 3" xfId="5"/>
    <cellStyle name="S7" xfId="11"/>
    <cellStyle name="S8" xfId="49"/>
    <cellStyle name="S8 2" xfId="50"/>
    <cellStyle name="S8 3" xfId="51"/>
    <cellStyle name="S9" xfId="52"/>
    <cellStyle name="S9 2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" xfId="13" builtinId="8"/>
    <cellStyle name="Гиперссылка 2" xfId="63"/>
    <cellStyle name="Заголовок 1 2" xfId="64"/>
    <cellStyle name="Заголовок 2 2" xfId="65"/>
    <cellStyle name="Заголовок 3 2" xfId="66"/>
    <cellStyle name="Заголовок 4 2" xfId="67"/>
    <cellStyle name="Итог 2" xfId="68"/>
    <cellStyle name="Контрольная ячейка 2" xfId="69"/>
    <cellStyle name="Название 2" xfId="70"/>
    <cellStyle name="Нейтральный 2" xfId="71"/>
    <cellStyle name="Обычный" xfId="0" builtinId="0"/>
    <cellStyle name="Обычный 2" xfId="72"/>
    <cellStyle name="Обычный 2 2" xfId="73"/>
    <cellStyle name="Обычный 2 3" xfId="74"/>
    <cellStyle name="Обычный 2 4" xfId="75"/>
    <cellStyle name="Обычный 3" xfId="76"/>
    <cellStyle name="Обычный 3 2" xfId="77"/>
    <cellStyle name="Обычный 3 2 2" xfId="78"/>
    <cellStyle name="Обычный 4" xfId="79"/>
    <cellStyle name="Обычный 5" xfId="80"/>
    <cellStyle name="Обычный 5 2" xfId="81"/>
    <cellStyle name="Обычный 6" xfId="82"/>
    <cellStyle name="Обычный 6 2" xfId="83"/>
    <cellStyle name="Обычный 7" xfId="84"/>
    <cellStyle name="Обычный 7 2" xfId="85"/>
    <cellStyle name="Обычный 8" xfId="86"/>
    <cellStyle name="Обычный 8 2" xfId="87"/>
    <cellStyle name="Обычный 9" xfId="88"/>
    <cellStyle name="Обычный_230 постановление" xfId="12"/>
    <cellStyle name="Обычный_I0000709" xfId="2"/>
    <cellStyle name="Обычный_Приложения к Правилам по ИК_рус" xfId="7"/>
    <cellStyle name="Плохой 2" xfId="89"/>
    <cellStyle name="Пояснение 2" xfId="90"/>
    <cellStyle name="Примечание 2" xfId="91"/>
    <cellStyle name="Процентный 2" xfId="92"/>
    <cellStyle name="Процентный 3" xfId="93"/>
    <cellStyle name="Связанная ячейка 2" xfId="94"/>
    <cellStyle name="Стиль 1" xfId="95"/>
    <cellStyle name="Текст предупреждения 2" xfId="96"/>
    <cellStyle name="Финансовый" xfId="1" builtinId="3"/>
    <cellStyle name="Финансовый 10" xfId="97"/>
    <cellStyle name="Финансовый 10 2" xfId="98"/>
    <cellStyle name="Финансовый 11" xfId="99"/>
    <cellStyle name="Финансовый 12" xfId="100"/>
    <cellStyle name="Финансовый 13" xfId="101"/>
    <cellStyle name="Финансовый 2" xfId="102"/>
    <cellStyle name="Финансовый 2 2" xfId="103"/>
    <cellStyle name="Финансовый 3" xfId="104"/>
    <cellStyle name="Финансовый 3 2" xfId="105"/>
    <cellStyle name="Финансовый 4" xfId="106"/>
    <cellStyle name="Финансовый 5" xfId="107"/>
    <cellStyle name="Финансовый 6" xfId="108"/>
    <cellStyle name="Финансовый 7" xfId="109"/>
    <cellStyle name="Финансовый 8" xfId="110"/>
    <cellStyle name="Финансовый 8 2" xfId="111"/>
    <cellStyle name="Финансовый 9" xfId="112"/>
    <cellStyle name="Финансовый 9 2" xfId="113"/>
    <cellStyle name="Хороший 2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pam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124"/>
  <sheetViews>
    <sheetView workbookViewId="0">
      <selection activeCell="C6" sqref="C6"/>
    </sheetView>
  </sheetViews>
  <sheetFormatPr defaultRowHeight="12.75" outlineLevelCol="1" x14ac:dyDescent="0.2"/>
  <cols>
    <col min="1" max="1" width="69.5703125" style="1" customWidth="1"/>
    <col min="2" max="2" width="14.28515625" style="1" customWidth="1"/>
    <col min="3" max="3" width="18.7109375" style="1" customWidth="1"/>
    <col min="4" max="4" width="19.5703125" style="1" customWidth="1"/>
    <col min="5" max="5" width="4.140625" style="1" customWidth="1"/>
    <col min="6" max="6" width="5.5703125" style="3" hidden="1" customWidth="1" outlineLevel="1"/>
    <col min="7" max="7" width="3.42578125" style="3" hidden="1" customWidth="1" outlineLevel="1"/>
    <col min="8" max="8" width="2.42578125" style="1" customWidth="1" collapsed="1"/>
    <col min="9" max="9" width="9.140625" style="4" hidden="1" customWidth="1" outlineLevel="1"/>
    <col min="10" max="10" width="9.140625" style="1" collapsed="1"/>
    <col min="11" max="237" width="9.140625" style="1"/>
    <col min="238" max="238" width="59.85546875" style="1" customWidth="1"/>
    <col min="239" max="239" width="12.140625" style="1" customWidth="1"/>
    <col min="240" max="240" width="15.85546875" style="1" customWidth="1"/>
    <col min="241" max="241" width="17.7109375" style="1" customWidth="1"/>
    <col min="242" max="242" width="19" style="1" customWidth="1"/>
    <col min="243" max="243" width="13.5703125" style="1" customWidth="1"/>
    <col min="244" max="244" width="12" style="1" customWidth="1"/>
    <col min="245" max="493" width="9.140625" style="1"/>
    <col min="494" max="494" width="59.85546875" style="1" customWidth="1"/>
    <col min="495" max="495" width="12.140625" style="1" customWidth="1"/>
    <col min="496" max="496" width="15.85546875" style="1" customWidth="1"/>
    <col min="497" max="497" width="17.7109375" style="1" customWidth="1"/>
    <col min="498" max="498" width="19" style="1" customWidth="1"/>
    <col min="499" max="499" width="13.5703125" style="1" customWidth="1"/>
    <col min="500" max="500" width="12" style="1" customWidth="1"/>
    <col min="501" max="749" width="9.140625" style="1"/>
    <col min="750" max="750" width="59.85546875" style="1" customWidth="1"/>
    <col min="751" max="751" width="12.140625" style="1" customWidth="1"/>
    <col min="752" max="752" width="15.85546875" style="1" customWidth="1"/>
    <col min="753" max="753" width="17.7109375" style="1" customWidth="1"/>
    <col min="754" max="754" width="19" style="1" customWidth="1"/>
    <col min="755" max="755" width="13.5703125" style="1" customWidth="1"/>
    <col min="756" max="756" width="12" style="1" customWidth="1"/>
    <col min="757" max="1005" width="9.140625" style="1"/>
    <col min="1006" max="1006" width="59.85546875" style="1" customWidth="1"/>
    <col min="1007" max="1007" width="12.140625" style="1" customWidth="1"/>
    <col min="1008" max="1008" width="15.85546875" style="1" customWidth="1"/>
    <col min="1009" max="1009" width="17.7109375" style="1" customWidth="1"/>
    <col min="1010" max="1010" width="19" style="1" customWidth="1"/>
    <col min="1011" max="1011" width="13.5703125" style="1" customWidth="1"/>
    <col min="1012" max="1012" width="12" style="1" customWidth="1"/>
    <col min="1013" max="1261" width="9.140625" style="1"/>
    <col min="1262" max="1262" width="59.85546875" style="1" customWidth="1"/>
    <col min="1263" max="1263" width="12.140625" style="1" customWidth="1"/>
    <col min="1264" max="1264" width="15.85546875" style="1" customWidth="1"/>
    <col min="1265" max="1265" width="17.7109375" style="1" customWidth="1"/>
    <col min="1266" max="1266" width="19" style="1" customWidth="1"/>
    <col min="1267" max="1267" width="13.5703125" style="1" customWidth="1"/>
    <col min="1268" max="1268" width="12" style="1" customWidth="1"/>
    <col min="1269" max="1517" width="9.140625" style="1"/>
    <col min="1518" max="1518" width="59.85546875" style="1" customWidth="1"/>
    <col min="1519" max="1519" width="12.140625" style="1" customWidth="1"/>
    <col min="1520" max="1520" width="15.85546875" style="1" customWidth="1"/>
    <col min="1521" max="1521" width="17.7109375" style="1" customWidth="1"/>
    <col min="1522" max="1522" width="19" style="1" customWidth="1"/>
    <col min="1523" max="1523" width="13.5703125" style="1" customWidth="1"/>
    <col min="1524" max="1524" width="12" style="1" customWidth="1"/>
    <col min="1525" max="1773" width="9.140625" style="1"/>
    <col min="1774" max="1774" width="59.85546875" style="1" customWidth="1"/>
    <col min="1775" max="1775" width="12.140625" style="1" customWidth="1"/>
    <col min="1776" max="1776" width="15.85546875" style="1" customWidth="1"/>
    <col min="1777" max="1777" width="17.7109375" style="1" customWidth="1"/>
    <col min="1778" max="1778" width="19" style="1" customWidth="1"/>
    <col min="1779" max="1779" width="13.5703125" style="1" customWidth="1"/>
    <col min="1780" max="1780" width="12" style="1" customWidth="1"/>
    <col min="1781" max="2029" width="9.140625" style="1"/>
    <col min="2030" max="2030" width="59.85546875" style="1" customWidth="1"/>
    <col min="2031" max="2031" width="12.140625" style="1" customWidth="1"/>
    <col min="2032" max="2032" width="15.85546875" style="1" customWidth="1"/>
    <col min="2033" max="2033" width="17.7109375" style="1" customWidth="1"/>
    <col min="2034" max="2034" width="19" style="1" customWidth="1"/>
    <col min="2035" max="2035" width="13.5703125" style="1" customWidth="1"/>
    <col min="2036" max="2036" width="12" style="1" customWidth="1"/>
    <col min="2037" max="2285" width="9.140625" style="1"/>
    <col min="2286" max="2286" width="59.85546875" style="1" customWidth="1"/>
    <col min="2287" max="2287" width="12.140625" style="1" customWidth="1"/>
    <col min="2288" max="2288" width="15.85546875" style="1" customWidth="1"/>
    <col min="2289" max="2289" width="17.7109375" style="1" customWidth="1"/>
    <col min="2290" max="2290" width="19" style="1" customWidth="1"/>
    <col min="2291" max="2291" width="13.5703125" style="1" customWidth="1"/>
    <col min="2292" max="2292" width="12" style="1" customWidth="1"/>
    <col min="2293" max="2541" width="9.140625" style="1"/>
    <col min="2542" max="2542" width="59.85546875" style="1" customWidth="1"/>
    <col min="2543" max="2543" width="12.140625" style="1" customWidth="1"/>
    <col min="2544" max="2544" width="15.85546875" style="1" customWidth="1"/>
    <col min="2545" max="2545" width="17.7109375" style="1" customWidth="1"/>
    <col min="2546" max="2546" width="19" style="1" customWidth="1"/>
    <col min="2547" max="2547" width="13.5703125" style="1" customWidth="1"/>
    <col min="2548" max="2548" width="12" style="1" customWidth="1"/>
    <col min="2549" max="2797" width="9.140625" style="1"/>
    <col min="2798" max="2798" width="59.85546875" style="1" customWidth="1"/>
    <col min="2799" max="2799" width="12.140625" style="1" customWidth="1"/>
    <col min="2800" max="2800" width="15.85546875" style="1" customWidth="1"/>
    <col min="2801" max="2801" width="17.7109375" style="1" customWidth="1"/>
    <col min="2802" max="2802" width="19" style="1" customWidth="1"/>
    <col min="2803" max="2803" width="13.5703125" style="1" customWidth="1"/>
    <col min="2804" max="2804" width="12" style="1" customWidth="1"/>
    <col min="2805" max="3053" width="9.140625" style="1"/>
    <col min="3054" max="3054" width="59.85546875" style="1" customWidth="1"/>
    <col min="3055" max="3055" width="12.140625" style="1" customWidth="1"/>
    <col min="3056" max="3056" width="15.85546875" style="1" customWidth="1"/>
    <col min="3057" max="3057" width="17.7109375" style="1" customWidth="1"/>
    <col min="3058" max="3058" width="19" style="1" customWidth="1"/>
    <col min="3059" max="3059" width="13.5703125" style="1" customWidth="1"/>
    <col min="3060" max="3060" width="12" style="1" customWidth="1"/>
    <col min="3061" max="3309" width="9.140625" style="1"/>
    <col min="3310" max="3310" width="59.85546875" style="1" customWidth="1"/>
    <col min="3311" max="3311" width="12.140625" style="1" customWidth="1"/>
    <col min="3312" max="3312" width="15.85546875" style="1" customWidth="1"/>
    <col min="3313" max="3313" width="17.7109375" style="1" customWidth="1"/>
    <col min="3314" max="3314" width="19" style="1" customWidth="1"/>
    <col min="3315" max="3315" width="13.5703125" style="1" customWidth="1"/>
    <col min="3316" max="3316" width="12" style="1" customWidth="1"/>
    <col min="3317" max="3565" width="9.140625" style="1"/>
    <col min="3566" max="3566" width="59.85546875" style="1" customWidth="1"/>
    <col min="3567" max="3567" width="12.140625" style="1" customWidth="1"/>
    <col min="3568" max="3568" width="15.85546875" style="1" customWidth="1"/>
    <col min="3569" max="3569" width="17.7109375" style="1" customWidth="1"/>
    <col min="3570" max="3570" width="19" style="1" customWidth="1"/>
    <col min="3571" max="3571" width="13.5703125" style="1" customWidth="1"/>
    <col min="3572" max="3572" width="12" style="1" customWidth="1"/>
    <col min="3573" max="3821" width="9.140625" style="1"/>
    <col min="3822" max="3822" width="59.85546875" style="1" customWidth="1"/>
    <col min="3823" max="3823" width="12.140625" style="1" customWidth="1"/>
    <col min="3824" max="3824" width="15.85546875" style="1" customWidth="1"/>
    <col min="3825" max="3825" width="17.7109375" style="1" customWidth="1"/>
    <col min="3826" max="3826" width="19" style="1" customWidth="1"/>
    <col min="3827" max="3827" width="13.5703125" style="1" customWidth="1"/>
    <col min="3828" max="3828" width="12" style="1" customWidth="1"/>
    <col min="3829" max="4077" width="9.140625" style="1"/>
    <col min="4078" max="4078" width="59.85546875" style="1" customWidth="1"/>
    <col min="4079" max="4079" width="12.140625" style="1" customWidth="1"/>
    <col min="4080" max="4080" width="15.85546875" style="1" customWidth="1"/>
    <col min="4081" max="4081" width="17.7109375" style="1" customWidth="1"/>
    <col min="4082" max="4082" width="19" style="1" customWidth="1"/>
    <col min="4083" max="4083" width="13.5703125" style="1" customWidth="1"/>
    <col min="4084" max="4084" width="12" style="1" customWidth="1"/>
    <col min="4085" max="4333" width="9.140625" style="1"/>
    <col min="4334" max="4334" width="59.85546875" style="1" customWidth="1"/>
    <col min="4335" max="4335" width="12.140625" style="1" customWidth="1"/>
    <col min="4336" max="4336" width="15.85546875" style="1" customWidth="1"/>
    <col min="4337" max="4337" width="17.7109375" style="1" customWidth="1"/>
    <col min="4338" max="4338" width="19" style="1" customWidth="1"/>
    <col min="4339" max="4339" width="13.5703125" style="1" customWidth="1"/>
    <col min="4340" max="4340" width="12" style="1" customWidth="1"/>
    <col min="4341" max="4589" width="9.140625" style="1"/>
    <col min="4590" max="4590" width="59.85546875" style="1" customWidth="1"/>
    <col min="4591" max="4591" width="12.140625" style="1" customWidth="1"/>
    <col min="4592" max="4592" width="15.85546875" style="1" customWidth="1"/>
    <col min="4593" max="4593" width="17.7109375" style="1" customWidth="1"/>
    <col min="4594" max="4594" width="19" style="1" customWidth="1"/>
    <col min="4595" max="4595" width="13.5703125" style="1" customWidth="1"/>
    <col min="4596" max="4596" width="12" style="1" customWidth="1"/>
    <col min="4597" max="4845" width="9.140625" style="1"/>
    <col min="4846" max="4846" width="59.85546875" style="1" customWidth="1"/>
    <col min="4847" max="4847" width="12.140625" style="1" customWidth="1"/>
    <col min="4848" max="4848" width="15.85546875" style="1" customWidth="1"/>
    <col min="4849" max="4849" width="17.7109375" style="1" customWidth="1"/>
    <col min="4850" max="4850" width="19" style="1" customWidth="1"/>
    <col min="4851" max="4851" width="13.5703125" style="1" customWidth="1"/>
    <col min="4852" max="4852" width="12" style="1" customWidth="1"/>
    <col min="4853" max="5101" width="9.140625" style="1"/>
    <col min="5102" max="5102" width="59.85546875" style="1" customWidth="1"/>
    <col min="5103" max="5103" width="12.140625" style="1" customWidth="1"/>
    <col min="5104" max="5104" width="15.85546875" style="1" customWidth="1"/>
    <col min="5105" max="5105" width="17.7109375" style="1" customWidth="1"/>
    <col min="5106" max="5106" width="19" style="1" customWidth="1"/>
    <col min="5107" max="5107" width="13.5703125" style="1" customWidth="1"/>
    <col min="5108" max="5108" width="12" style="1" customWidth="1"/>
    <col min="5109" max="5357" width="9.140625" style="1"/>
    <col min="5358" max="5358" width="59.85546875" style="1" customWidth="1"/>
    <col min="5359" max="5359" width="12.140625" style="1" customWidth="1"/>
    <col min="5360" max="5360" width="15.85546875" style="1" customWidth="1"/>
    <col min="5361" max="5361" width="17.7109375" style="1" customWidth="1"/>
    <col min="5362" max="5362" width="19" style="1" customWidth="1"/>
    <col min="5363" max="5363" width="13.5703125" style="1" customWidth="1"/>
    <col min="5364" max="5364" width="12" style="1" customWidth="1"/>
    <col min="5365" max="5613" width="9.140625" style="1"/>
    <col min="5614" max="5614" width="59.85546875" style="1" customWidth="1"/>
    <col min="5615" max="5615" width="12.140625" style="1" customWidth="1"/>
    <col min="5616" max="5616" width="15.85546875" style="1" customWidth="1"/>
    <col min="5617" max="5617" width="17.7109375" style="1" customWidth="1"/>
    <col min="5618" max="5618" width="19" style="1" customWidth="1"/>
    <col min="5619" max="5619" width="13.5703125" style="1" customWidth="1"/>
    <col min="5620" max="5620" width="12" style="1" customWidth="1"/>
    <col min="5621" max="5869" width="9.140625" style="1"/>
    <col min="5870" max="5870" width="59.85546875" style="1" customWidth="1"/>
    <col min="5871" max="5871" width="12.140625" style="1" customWidth="1"/>
    <col min="5872" max="5872" width="15.85546875" style="1" customWidth="1"/>
    <col min="5873" max="5873" width="17.7109375" style="1" customWidth="1"/>
    <col min="5874" max="5874" width="19" style="1" customWidth="1"/>
    <col min="5875" max="5875" width="13.5703125" style="1" customWidth="1"/>
    <col min="5876" max="5876" width="12" style="1" customWidth="1"/>
    <col min="5877" max="6125" width="9.140625" style="1"/>
    <col min="6126" max="6126" width="59.85546875" style="1" customWidth="1"/>
    <col min="6127" max="6127" width="12.140625" style="1" customWidth="1"/>
    <col min="6128" max="6128" width="15.85546875" style="1" customWidth="1"/>
    <col min="6129" max="6129" width="17.7109375" style="1" customWidth="1"/>
    <col min="6130" max="6130" width="19" style="1" customWidth="1"/>
    <col min="6131" max="6131" width="13.5703125" style="1" customWidth="1"/>
    <col min="6132" max="6132" width="12" style="1" customWidth="1"/>
    <col min="6133" max="6381" width="9.140625" style="1"/>
    <col min="6382" max="6382" width="59.85546875" style="1" customWidth="1"/>
    <col min="6383" max="6383" width="12.140625" style="1" customWidth="1"/>
    <col min="6384" max="6384" width="15.85546875" style="1" customWidth="1"/>
    <col min="6385" max="6385" width="17.7109375" style="1" customWidth="1"/>
    <col min="6386" max="6386" width="19" style="1" customWidth="1"/>
    <col min="6387" max="6387" width="13.5703125" style="1" customWidth="1"/>
    <col min="6388" max="6388" width="12" style="1" customWidth="1"/>
    <col min="6389" max="6637" width="9.140625" style="1"/>
    <col min="6638" max="6638" width="59.85546875" style="1" customWidth="1"/>
    <col min="6639" max="6639" width="12.140625" style="1" customWidth="1"/>
    <col min="6640" max="6640" width="15.85546875" style="1" customWidth="1"/>
    <col min="6641" max="6641" width="17.7109375" style="1" customWidth="1"/>
    <col min="6642" max="6642" width="19" style="1" customWidth="1"/>
    <col min="6643" max="6643" width="13.5703125" style="1" customWidth="1"/>
    <col min="6644" max="6644" width="12" style="1" customWidth="1"/>
    <col min="6645" max="6893" width="9.140625" style="1"/>
    <col min="6894" max="6894" width="59.85546875" style="1" customWidth="1"/>
    <col min="6895" max="6895" width="12.140625" style="1" customWidth="1"/>
    <col min="6896" max="6896" width="15.85546875" style="1" customWidth="1"/>
    <col min="6897" max="6897" width="17.7109375" style="1" customWidth="1"/>
    <col min="6898" max="6898" width="19" style="1" customWidth="1"/>
    <col min="6899" max="6899" width="13.5703125" style="1" customWidth="1"/>
    <col min="6900" max="6900" width="12" style="1" customWidth="1"/>
    <col min="6901" max="7149" width="9.140625" style="1"/>
    <col min="7150" max="7150" width="59.85546875" style="1" customWidth="1"/>
    <col min="7151" max="7151" width="12.140625" style="1" customWidth="1"/>
    <col min="7152" max="7152" width="15.85546875" style="1" customWidth="1"/>
    <col min="7153" max="7153" width="17.7109375" style="1" customWidth="1"/>
    <col min="7154" max="7154" width="19" style="1" customWidth="1"/>
    <col min="7155" max="7155" width="13.5703125" style="1" customWidth="1"/>
    <col min="7156" max="7156" width="12" style="1" customWidth="1"/>
    <col min="7157" max="7405" width="9.140625" style="1"/>
    <col min="7406" max="7406" width="59.85546875" style="1" customWidth="1"/>
    <col min="7407" max="7407" width="12.140625" style="1" customWidth="1"/>
    <col min="7408" max="7408" width="15.85546875" style="1" customWidth="1"/>
    <col min="7409" max="7409" width="17.7109375" style="1" customWidth="1"/>
    <col min="7410" max="7410" width="19" style="1" customWidth="1"/>
    <col min="7411" max="7411" width="13.5703125" style="1" customWidth="1"/>
    <col min="7412" max="7412" width="12" style="1" customWidth="1"/>
    <col min="7413" max="7661" width="9.140625" style="1"/>
    <col min="7662" max="7662" width="59.85546875" style="1" customWidth="1"/>
    <col min="7663" max="7663" width="12.140625" style="1" customWidth="1"/>
    <col min="7664" max="7664" width="15.85546875" style="1" customWidth="1"/>
    <col min="7665" max="7665" width="17.7109375" style="1" customWidth="1"/>
    <col min="7666" max="7666" width="19" style="1" customWidth="1"/>
    <col min="7667" max="7667" width="13.5703125" style="1" customWidth="1"/>
    <col min="7668" max="7668" width="12" style="1" customWidth="1"/>
    <col min="7669" max="7917" width="9.140625" style="1"/>
    <col min="7918" max="7918" width="59.85546875" style="1" customWidth="1"/>
    <col min="7919" max="7919" width="12.140625" style="1" customWidth="1"/>
    <col min="7920" max="7920" width="15.85546875" style="1" customWidth="1"/>
    <col min="7921" max="7921" width="17.7109375" style="1" customWidth="1"/>
    <col min="7922" max="7922" width="19" style="1" customWidth="1"/>
    <col min="7923" max="7923" width="13.5703125" style="1" customWidth="1"/>
    <col min="7924" max="7924" width="12" style="1" customWidth="1"/>
    <col min="7925" max="8173" width="9.140625" style="1"/>
    <col min="8174" max="8174" width="59.85546875" style="1" customWidth="1"/>
    <col min="8175" max="8175" width="12.140625" style="1" customWidth="1"/>
    <col min="8176" max="8176" width="15.85546875" style="1" customWidth="1"/>
    <col min="8177" max="8177" width="17.7109375" style="1" customWidth="1"/>
    <col min="8178" max="8178" width="19" style="1" customWidth="1"/>
    <col min="8179" max="8179" width="13.5703125" style="1" customWidth="1"/>
    <col min="8180" max="8180" width="12" style="1" customWidth="1"/>
    <col min="8181" max="8429" width="9.140625" style="1"/>
    <col min="8430" max="8430" width="59.85546875" style="1" customWidth="1"/>
    <col min="8431" max="8431" width="12.140625" style="1" customWidth="1"/>
    <col min="8432" max="8432" width="15.85546875" style="1" customWidth="1"/>
    <col min="8433" max="8433" width="17.7109375" style="1" customWidth="1"/>
    <col min="8434" max="8434" width="19" style="1" customWidth="1"/>
    <col min="8435" max="8435" width="13.5703125" style="1" customWidth="1"/>
    <col min="8436" max="8436" width="12" style="1" customWidth="1"/>
    <col min="8437" max="8685" width="9.140625" style="1"/>
    <col min="8686" max="8686" width="59.85546875" style="1" customWidth="1"/>
    <col min="8687" max="8687" width="12.140625" style="1" customWidth="1"/>
    <col min="8688" max="8688" width="15.85546875" style="1" customWidth="1"/>
    <col min="8689" max="8689" width="17.7109375" style="1" customWidth="1"/>
    <col min="8690" max="8690" width="19" style="1" customWidth="1"/>
    <col min="8691" max="8691" width="13.5703125" style="1" customWidth="1"/>
    <col min="8692" max="8692" width="12" style="1" customWidth="1"/>
    <col min="8693" max="8941" width="9.140625" style="1"/>
    <col min="8942" max="8942" width="59.85546875" style="1" customWidth="1"/>
    <col min="8943" max="8943" width="12.140625" style="1" customWidth="1"/>
    <col min="8944" max="8944" width="15.85546875" style="1" customWidth="1"/>
    <col min="8945" max="8945" width="17.7109375" style="1" customWidth="1"/>
    <col min="8946" max="8946" width="19" style="1" customWidth="1"/>
    <col min="8947" max="8947" width="13.5703125" style="1" customWidth="1"/>
    <col min="8948" max="8948" width="12" style="1" customWidth="1"/>
    <col min="8949" max="9197" width="9.140625" style="1"/>
    <col min="9198" max="9198" width="59.85546875" style="1" customWidth="1"/>
    <col min="9199" max="9199" width="12.140625" style="1" customWidth="1"/>
    <col min="9200" max="9200" width="15.85546875" style="1" customWidth="1"/>
    <col min="9201" max="9201" width="17.7109375" style="1" customWidth="1"/>
    <col min="9202" max="9202" width="19" style="1" customWidth="1"/>
    <col min="9203" max="9203" width="13.5703125" style="1" customWidth="1"/>
    <col min="9204" max="9204" width="12" style="1" customWidth="1"/>
    <col min="9205" max="9453" width="9.140625" style="1"/>
    <col min="9454" max="9454" width="59.85546875" style="1" customWidth="1"/>
    <col min="9455" max="9455" width="12.140625" style="1" customWidth="1"/>
    <col min="9456" max="9456" width="15.85546875" style="1" customWidth="1"/>
    <col min="9457" max="9457" width="17.7109375" style="1" customWidth="1"/>
    <col min="9458" max="9458" width="19" style="1" customWidth="1"/>
    <col min="9459" max="9459" width="13.5703125" style="1" customWidth="1"/>
    <col min="9460" max="9460" width="12" style="1" customWidth="1"/>
    <col min="9461" max="9709" width="9.140625" style="1"/>
    <col min="9710" max="9710" width="59.85546875" style="1" customWidth="1"/>
    <col min="9711" max="9711" width="12.140625" style="1" customWidth="1"/>
    <col min="9712" max="9712" width="15.85546875" style="1" customWidth="1"/>
    <col min="9713" max="9713" width="17.7109375" style="1" customWidth="1"/>
    <col min="9714" max="9714" width="19" style="1" customWidth="1"/>
    <col min="9715" max="9715" width="13.5703125" style="1" customWidth="1"/>
    <col min="9716" max="9716" width="12" style="1" customWidth="1"/>
    <col min="9717" max="9965" width="9.140625" style="1"/>
    <col min="9966" max="9966" width="59.85546875" style="1" customWidth="1"/>
    <col min="9967" max="9967" width="12.140625" style="1" customWidth="1"/>
    <col min="9968" max="9968" width="15.85546875" style="1" customWidth="1"/>
    <col min="9969" max="9969" width="17.7109375" style="1" customWidth="1"/>
    <col min="9970" max="9970" width="19" style="1" customWidth="1"/>
    <col min="9971" max="9971" width="13.5703125" style="1" customWidth="1"/>
    <col min="9972" max="9972" width="12" style="1" customWidth="1"/>
    <col min="9973" max="10221" width="9.140625" style="1"/>
    <col min="10222" max="10222" width="59.85546875" style="1" customWidth="1"/>
    <col min="10223" max="10223" width="12.140625" style="1" customWidth="1"/>
    <col min="10224" max="10224" width="15.85546875" style="1" customWidth="1"/>
    <col min="10225" max="10225" width="17.7109375" style="1" customWidth="1"/>
    <col min="10226" max="10226" width="19" style="1" customWidth="1"/>
    <col min="10227" max="10227" width="13.5703125" style="1" customWidth="1"/>
    <col min="10228" max="10228" width="12" style="1" customWidth="1"/>
    <col min="10229" max="10477" width="9.140625" style="1"/>
    <col min="10478" max="10478" width="59.85546875" style="1" customWidth="1"/>
    <col min="10479" max="10479" width="12.140625" style="1" customWidth="1"/>
    <col min="10480" max="10480" width="15.85546875" style="1" customWidth="1"/>
    <col min="10481" max="10481" width="17.7109375" style="1" customWidth="1"/>
    <col min="10482" max="10482" width="19" style="1" customWidth="1"/>
    <col min="10483" max="10483" width="13.5703125" style="1" customWidth="1"/>
    <col min="10484" max="10484" width="12" style="1" customWidth="1"/>
    <col min="10485" max="10733" width="9.140625" style="1"/>
    <col min="10734" max="10734" width="59.85546875" style="1" customWidth="1"/>
    <col min="10735" max="10735" width="12.140625" style="1" customWidth="1"/>
    <col min="10736" max="10736" width="15.85546875" style="1" customWidth="1"/>
    <col min="10737" max="10737" width="17.7109375" style="1" customWidth="1"/>
    <col min="10738" max="10738" width="19" style="1" customWidth="1"/>
    <col min="10739" max="10739" width="13.5703125" style="1" customWidth="1"/>
    <col min="10740" max="10740" width="12" style="1" customWidth="1"/>
    <col min="10741" max="10989" width="9.140625" style="1"/>
    <col min="10990" max="10990" width="59.85546875" style="1" customWidth="1"/>
    <col min="10991" max="10991" width="12.140625" style="1" customWidth="1"/>
    <col min="10992" max="10992" width="15.85546875" style="1" customWidth="1"/>
    <col min="10993" max="10993" width="17.7109375" style="1" customWidth="1"/>
    <col min="10994" max="10994" width="19" style="1" customWidth="1"/>
    <col min="10995" max="10995" width="13.5703125" style="1" customWidth="1"/>
    <col min="10996" max="10996" width="12" style="1" customWidth="1"/>
    <col min="10997" max="11245" width="9.140625" style="1"/>
    <col min="11246" max="11246" width="59.85546875" style="1" customWidth="1"/>
    <col min="11247" max="11247" width="12.140625" style="1" customWidth="1"/>
    <col min="11248" max="11248" width="15.85546875" style="1" customWidth="1"/>
    <col min="11249" max="11249" width="17.7109375" style="1" customWidth="1"/>
    <col min="11250" max="11250" width="19" style="1" customWidth="1"/>
    <col min="11251" max="11251" width="13.5703125" style="1" customWidth="1"/>
    <col min="11252" max="11252" width="12" style="1" customWidth="1"/>
    <col min="11253" max="11501" width="9.140625" style="1"/>
    <col min="11502" max="11502" width="59.85546875" style="1" customWidth="1"/>
    <col min="11503" max="11503" width="12.140625" style="1" customWidth="1"/>
    <col min="11504" max="11504" width="15.85546875" style="1" customWidth="1"/>
    <col min="11505" max="11505" width="17.7109375" style="1" customWidth="1"/>
    <col min="11506" max="11506" width="19" style="1" customWidth="1"/>
    <col min="11507" max="11507" width="13.5703125" style="1" customWidth="1"/>
    <col min="11508" max="11508" width="12" style="1" customWidth="1"/>
    <col min="11509" max="11757" width="9.140625" style="1"/>
    <col min="11758" max="11758" width="59.85546875" style="1" customWidth="1"/>
    <col min="11759" max="11759" width="12.140625" style="1" customWidth="1"/>
    <col min="11760" max="11760" width="15.85546875" style="1" customWidth="1"/>
    <col min="11761" max="11761" width="17.7109375" style="1" customWidth="1"/>
    <col min="11762" max="11762" width="19" style="1" customWidth="1"/>
    <col min="11763" max="11763" width="13.5703125" style="1" customWidth="1"/>
    <col min="11764" max="11764" width="12" style="1" customWidth="1"/>
    <col min="11765" max="12013" width="9.140625" style="1"/>
    <col min="12014" max="12014" width="59.85546875" style="1" customWidth="1"/>
    <col min="12015" max="12015" width="12.140625" style="1" customWidth="1"/>
    <col min="12016" max="12016" width="15.85546875" style="1" customWidth="1"/>
    <col min="12017" max="12017" width="17.7109375" style="1" customWidth="1"/>
    <col min="12018" max="12018" width="19" style="1" customWidth="1"/>
    <col min="12019" max="12019" width="13.5703125" style="1" customWidth="1"/>
    <col min="12020" max="12020" width="12" style="1" customWidth="1"/>
    <col min="12021" max="12269" width="9.140625" style="1"/>
    <col min="12270" max="12270" width="59.85546875" style="1" customWidth="1"/>
    <col min="12271" max="12271" width="12.140625" style="1" customWidth="1"/>
    <col min="12272" max="12272" width="15.85546875" style="1" customWidth="1"/>
    <col min="12273" max="12273" width="17.7109375" style="1" customWidth="1"/>
    <col min="12274" max="12274" width="19" style="1" customWidth="1"/>
    <col min="12275" max="12275" width="13.5703125" style="1" customWidth="1"/>
    <col min="12276" max="12276" width="12" style="1" customWidth="1"/>
    <col min="12277" max="12525" width="9.140625" style="1"/>
    <col min="12526" max="12526" width="59.85546875" style="1" customWidth="1"/>
    <col min="12527" max="12527" width="12.140625" style="1" customWidth="1"/>
    <col min="12528" max="12528" width="15.85546875" style="1" customWidth="1"/>
    <col min="12529" max="12529" width="17.7109375" style="1" customWidth="1"/>
    <col min="12530" max="12530" width="19" style="1" customWidth="1"/>
    <col min="12531" max="12531" width="13.5703125" style="1" customWidth="1"/>
    <col min="12532" max="12532" width="12" style="1" customWidth="1"/>
    <col min="12533" max="12781" width="9.140625" style="1"/>
    <col min="12782" max="12782" width="59.85546875" style="1" customWidth="1"/>
    <col min="12783" max="12783" width="12.140625" style="1" customWidth="1"/>
    <col min="12784" max="12784" width="15.85546875" style="1" customWidth="1"/>
    <col min="12785" max="12785" width="17.7109375" style="1" customWidth="1"/>
    <col min="12786" max="12786" width="19" style="1" customWidth="1"/>
    <col min="12787" max="12787" width="13.5703125" style="1" customWidth="1"/>
    <col min="12788" max="12788" width="12" style="1" customWidth="1"/>
    <col min="12789" max="13037" width="9.140625" style="1"/>
    <col min="13038" max="13038" width="59.85546875" style="1" customWidth="1"/>
    <col min="13039" max="13039" width="12.140625" style="1" customWidth="1"/>
    <col min="13040" max="13040" width="15.85546875" style="1" customWidth="1"/>
    <col min="13041" max="13041" width="17.7109375" style="1" customWidth="1"/>
    <col min="13042" max="13042" width="19" style="1" customWidth="1"/>
    <col min="13043" max="13043" width="13.5703125" style="1" customWidth="1"/>
    <col min="13044" max="13044" width="12" style="1" customWidth="1"/>
    <col min="13045" max="13293" width="9.140625" style="1"/>
    <col min="13294" max="13294" width="59.85546875" style="1" customWidth="1"/>
    <col min="13295" max="13295" width="12.140625" style="1" customWidth="1"/>
    <col min="13296" max="13296" width="15.85546875" style="1" customWidth="1"/>
    <col min="13297" max="13297" width="17.7109375" style="1" customWidth="1"/>
    <col min="13298" max="13298" width="19" style="1" customWidth="1"/>
    <col min="13299" max="13299" width="13.5703125" style="1" customWidth="1"/>
    <col min="13300" max="13300" width="12" style="1" customWidth="1"/>
    <col min="13301" max="13549" width="9.140625" style="1"/>
    <col min="13550" max="13550" width="59.85546875" style="1" customWidth="1"/>
    <col min="13551" max="13551" width="12.140625" style="1" customWidth="1"/>
    <col min="13552" max="13552" width="15.85546875" style="1" customWidth="1"/>
    <col min="13553" max="13553" width="17.7109375" style="1" customWidth="1"/>
    <col min="13554" max="13554" width="19" style="1" customWidth="1"/>
    <col min="13555" max="13555" width="13.5703125" style="1" customWidth="1"/>
    <col min="13556" max="13556" width="12" style="1" customWidth="1"/>
    <col min="13557" max="13805" width="9.140625" style="1"/>
    <col min="13806" max="13806" width="59.85546875" style="1" customWidth="1"/>
    <col min="13807" max="13807" width="12.140625" style="1" customWidth="1"/>
    <col min="13808" max="13808" width="15.85546875" style="1" customWidth="1"/>
    <col min="13809" max="13809" width="17.7109375" style="1" customWidth="1"/>
    <col min="13810" max="13810" width="19" style="1" customWidth="1"/>
    <col min="13811" max="13811" width="13.5703125" style="1" customWidth="1"/>
    <col min="13812" max="13812" width="12" style="1" customWidth="1"/>
    <col min="13813" max="14061" width="9.140625" style="1"/>
    <col min="14062" max="14062" width="59.85546875" style="1" customWidth="1"/>
    <col min="14063" max="14063" width="12.140625" style="1" customWidth="1"/>
    <col min="14064" max="14064" width="15.85546875" style="1" customWidth="1"/>
    <col min="14065" max="14065" width="17.7109375" style="1" customWidth="1"/>
    <col min="14066" max="14066" width="19" style="1" customWidth="1"/>
    <col min="14067" max="14067" width="13.5703125" style="1" customWidth="1"/>
    <col min="14068" max="14068" width="12" style="1" customWidth="1"/>
    <col min="14069" max="14317" width="9.140625" style="1"/>
    <col min="14318" max="14318" width="59.85546875" style="1" customWidth="1"/>
    <col min="14319" max="14319" width="12.140625" style="1" customWidth="1"/>
    <col min="14320" max="14320" width="15.85546875" style="1" customWidth="1"/>
    <col min="14321" max="14321" width="17.7109375" style="1" customWidth="1"/>
    <col min="14322" max="14322" width="19" style="1" customWidth="1"/>
    <col min="14323" max="14323" width="13.5703125" style="1" customWidth="1"/>
    <col min="14324" max="14324" width="12" style="1" customWidth="1"/>
    <col min="14325" max="14573" width="9.140625" style="1"/>
    <col min="14574" max="14574" width="59.85546875" style="1" customWidth="1"/>
    <col min="14575" max="14575" width="12.140625" style="1" customWidth="1"/>
    <col min="14576" max="14576" width="15.85546875" style="1" customWidth="1"/>
    <col min="14577" max="14577" width="17.7109375" style="1" customWidth="1"/>
    <col min="14578" max="14578" width="19" style="1" customWidth="1"/>
    <col min="14579" max="14579" width="13.5703125" style="1" customWidth="1"/>
    <col min="14580" max="14580" width="12" style="1" customWidth="1"/>
    <col min="14581" max="14829" width="9.140625" style="1"/>
    <col min="14830" max="14830" width="59.85546875" style="1" customWidth="1"/>
    <col min="14831" max="14831" width="12.140625" style="1" customWidth="1"/>
    <col min="14832" max="14832" width="15.85546875" style="1" customWidth="1"/>
    <col min="14833" max="14833" width="17.7109375" style="1" customWidth="1"/>
    <col min="14834" max="14834" width="19" style="1" customWidth="1"/>
    <col min="14835" max="14835" width="13.5703125" style="1" customWidth="1"/>
    <col min="14836" max="14836" width="12" style="1" customWidth="1"/>
    <col min="14837" max="15085" width="9.140625" style="1"/>
    <col min="15086" max="15086" width="59.85546875" style="1" customWidth="1"/>
    <col min="15087" max="15087" width="12.140625" style="1" customWidth="1"/>
    <col min="15088" max="15088" width="15.85546875" style="1" customWidth="1"/>
    <col min="15089" max="15089" width="17.7109375" style="1" customWidth="1"/>
    <col min="15090" max="15090" width="19" style="1" customWidth="1"/>
    <col min="15091" max="15091" width="13.5703125" style="1" customWidth="1"/>
    <col min="15092" max="15092" width="12" style="1" customWidth="1"/>
    <col min="15093" max="15341" width="9.140625" style="1"/>
    <col min="15342" max="15342" width="59.85546875" style="1" customWidth="1"/>
    <col min="15343" max="15343" width="12.140625" style="1" customWidth="1"/>
    <col min="15344" max="15344" width="15.85546875" style="1" customWidth="1"/>
    <col min="15345" max="15345" width="17.7109375" style="1" customWidth="1"/>
    <col min="15346" max="15346" width="19" style="1" customWidth="1"/>
    <col min="15347" max="15347" width="13.5703125" style="1" customWidth="1"/>
    <col min="15348" max="15348" width="12" style="1" customWidth="1"/>
    <col min="15349" max="15597" width="9.140625" style="1"/>
    <col min="15598" max="15598" width="59.85546875" style="1" customWidth="1"/>
    <col min="15599" max="15599" width="12.140625" style="1" customWidth="1"/>
    <col min="15600" max="15600" width="15.85546875" style="1" customWidth="1"/>
    <col min="15601" max="15601" width="17.7109375" style="1" customWidth="1"/>
    <col min="15602" max="15602" width="19" style="1" customWidth="1"/>
    <col min="15603" max="15603" width="13.5703125" style="1" customWidth="1"/>
    <col min="15604" max="15604" width="12" style="1" customWidth="1"/>
    <col min="15605" max="15853" width="9.140625" style="1"/>
    <col min="15854" max="15854" width="59.85546875" style="1" customWidth="1"/>
    <col min="15855" max="15855" width="12.140625" style="1" customWidth="1"/>
    <col min="15856" max="15856" width="15.85546875" style="1" customWidth="1"/>
    <col min="15857" max="15857" width="17.7109375" style="1" customWidth="1"/>
    <col min="15858" max="15858" width="19" style="1" customWidth="1"/>
    <col min="15859" max="15859" width="13.5703125" style="1" customWidth="1"/>
    <col min="15860" max="15860" width="12" style="1" customWidth="1"/>
    <col min="15861" max="16109" width="9.140625" style="1"/>
    <col min="16110" max="16110" width="59.85546875" style="1" customWidth="1"/>
    <col min="16111" max="16111" width="12.140625" style="1" customWidth="1"/>
    <col min="16112" max="16112" width="15.85546875" style="1" customWidth="1"/>
    <col min="16113" max="16113" width="17.7109375" style="1" customWidth="1"/>
    <col min="16114" max="16114" width="19" style="1" customWidth="1"/>
    <col min="16115" max="16115" width="13.5703125" style="1" customWidth="1"/>
    <col min="16116" max="16116" width="12" style="1" customWidth="1"/>
    <col min="16117" max="16384" width="9.140625" style="1"/>
  </cols>
  <sheetData>
    <row r="1" spans="1:9" ht="43.5" customHeight="1" x14ac:dyDescent="0.2">
      <c r="C1" s="162" t="s">
        <v>0</v>
      </c>
      <c r="D1" s="163"/>
      <c r="E1" s="2"/>
    </row>
    <row r="2" spans="1:9" s="7" customFormat="1" x14ac:dyDescent="0.2">
      <c r="A2" s="164" t="s">
        <v>1</v>
      </c>
      <c r="B2" s="164"/>
      <c r="C2" s="164"/>
      <c r="D2" s="164"/>
      <c r="E2" s="5"/>
      <c r="F2" s="6"/>
      <c r="G2" s="6"/>
      <c r="I2" s="8"/>
    </row>
    <row r="3" spans="1:9" s="7" customFormat="1" x14ac:dyDescent="0.2">
      <c r="A3" s="164" t="s">
        <v>2</v>
      </c>
      <c r="B3" s="164"/>
      <c r="C3" s="164"/>
      <c r="D3" s="164"/>
      <c r="E3" s="5"/>
      <c r="F3" s="6"/>
      <c r="G3" s="6"/>
      <c r="I3" s="8"/>
    </row>
    <row r="4" spans="1:9" s="7" customFormat="1" x14ac:dyDescent="0.2">
      <c r="A4" s="9" t="s">
        <v>3</v>
      </c>
      <c r="B4" s="10" t="s">
        <v>4</v>
      </c>
      <c r="C4" s="10"/>
      <c r="D4" s="10"/>
      <c r="E4" s="10"/>
      <c r="F4" s="6"/>
      <c r="G4" s="6"/>
      <c r="I4" s="8"/>
    </row>
    <row r="5" spans="1:9" s="11" customFormat="1" x14ac:dyDescent="0.2">
      <c r="D5" s="12" t="s">
        <v>5</v>
      </c>
      <c r="E5" s="12"/>
      <c r="F5" s="13"/>
      <c r="G5" s="13"/>
      <c r="I5" s="14"/>
    </row>
    <row r="6" spans="1:9" ht="51" customHeight="1" x14ac:dyDescent="0.2">
      <c r="A6" s="15" t="s">
        <v>6</v>
      </c>
      <c r="B6" s="15" t="s">
        <v>7</v>
      </c>
      <c r="C6" s="15" t="s">
        <v>8</v>
      </c>
      <c r="D6" s="15" t="s">
        <v>9</v>
      </c>
      <c r="E6" s="16"/>
      <c r="F6" s="165" t="s">
        <v>10</v>
      </c>
      <c r="G6" s="165"/>
      <c r="I6" s="17" t="s">
        <v>11</v>
      </c>
    </row>
    <row r="7" spans="1:9" x14ac:dyDescent="0.2">
      <c r="A7" s="18">
        <v>1</v>
      </c>
      <c r="B7" s="18">
        <v>2</v>
      </c>
      <c r="C7" s="18">
        <v>3</v>
      </c>
      <c r="D7" s="18">
        <v>4</v>
      </c>
      <c r="E7" s="19"/>
      <c r="F7" s="20"/>
      <c r="G7" s="20"/>
    </row>
    <row r="8" spans="1:9" x14ac:dyDescent="0.2">
      <c r="A8" s="21" t="s">
        <v>12</v>
      </c>
      <c r="B8" s="22" t="s">
        <v>13</v>
      </c>
      <c r="C8" s="23" t="s">
        <v>13</v>
      </c>
      <c r="D8" s="24" t="s">
        <v>13</v>
      </c>
      <c r="E8" s="25"/>
      <c r="F8" s="20"/>
      <c r="G8" s="20"/>
    </row>
    <row r="9" spans="1:9" ht="12" customHeight="1" x14ac:dyDescent="0.2">
      <c r="A9" s="26" t="s">
        <v>14</v>
      </c>
      <c r="B9" s="22" t="s">
        <v>15</v>
      </c>
      <c r="C9" s="27">
        <f>C11+C12</f>
        <v>4956</v>
      </c>
      <c r="D9" s="27">
        <f>D11+D12</f>
        <v>204682</v>
      </c>
      <c r="E9" s="28"/>
      <c r="F9" s="29"/>
      <c r="G9" s="30"/>
      <c r="I9" s="31">
        <f t="shared" ref="I9:I65" si="0">C9-D9</f>
        <v>-199726</v>
      </c>
    </row>
    <row r="10" spans="1:9" x14ac:dyDescent="0.2">
      <c r="A10" s="26" t="s">
        <v>16</v>
      </c>
      <c r="B10" s="22" t="s">
        <v>13</v>
      </c>
      <c r="C10" s="32"/>
      <c r="D10" s="32"/>
      <c r="E10" s="33"/>
      <c r="F10" s="20"/>
      <c r="G10" s="34"/>
      <c r="I10" s="31">
        <f t="shared" si="0"/>
        <v>0</v>
      </c>
    </row>
    <row r="11" spans="1:9" ht="12" customHeight="1" x14ac:dyDescent="0.2">
      <c r="A11" s="26" t="s">
        <v>17</v>
      </c>
      <c r="B11" s="22" t="s">
        <v>18</v>
      </c>
      <c r="C11" s="27">
        <v>10</v>
      </c>
      <c r="D11" s="27">
        <v>199086</v>
      </c>
      <c r="E11" s="28"/>
      <c r="F11" s="20"/>
      <c r="G11" s="34"/>
      <c r="I11" s="31">
        <f t="shared" si="0"/>
        <v>-199076</v>
      </c>
    </row>
    <row r="12" spans="1:9" ht="28.5" customHeight="1" x14ac:dyDescent="0.2">
      <c r="A12" s="26" t="s">
        <v>19</v>
      </c>
      <c r="B12" s="22" t="s">
        <v>20</v>
      </c>
      <c r="C12" s="27">
        <v>4946</v>
      </c>
      <c r="D12" s="27">
        <v>5596</v>
      </c>
      <c r="E12" s="28"/>
      <c r="F12" s="29">
        <v>4946</v>
      </c>
      <c r="G12" s="34">
        <f t="shared" ref="G12:G18" si="1">F12-C12</f>
        <v>0</v>
      </c>
      <c r="I12" s="31">
        <f t="shared" si="0"/>
        <v>-650</v>
      </c>
    </row>
    <row r="13" spans="1:9" ht="12" customHeight="1" x14ac:dyDescent="0.2">
      <c r="A13" s="26" t="s">
        <v>21</v>
      </c>
      <c r="B13" s="22" t="s">
        <v>22</v>
      </c>
      <c r="C13" s="27">
        <v>0</v>
      </c>
      <c r="D13" s="27">
        <v>0</v>
      </c>
      <c r="E13" s="28"/>
      <c r="F13" s="20"/>
      <c r="G13" s="34">
        <f t="shared" si="1"/>
        <v>0</v>
      </c>
      <c r="I13" s="31">
        <f t="shared" si="0"/>
        <v>0</v>
      </c>
    </row>
    <row r="14" spans="1:9" ht="12" customHeight="1" x14ac:dyDescent="0.2">
      <c r="A14" s="26" t="s">
        <v>23</v>
      </c>
      <c r="B14" s="22" t="s">
        <v>24</v>
      </c>
      <c r="C14" s="27">
        <v>0</v>
      </c>
      <c r="D14" s="27">
        <v>0</v>
      </c>
      <c r="E14" s="28"/>
      <c r="F14" s="29">
        <v>0</v>
      </c>
      <c r="G14" s="34">
        <f t="shared" si="1"/>
        <v>0</v>
      </c>
      <c r="I14" s="31">
        <f t="shared" si="0"/>
        <v>0</v>
      </c>
    </row>
    <row r="15" spans="1:9" ht="12" customHeight="1" x14ac:dyDescent="0.2">
      <c r="A15" s="26" t="s">
        <v>16</v>
      </c>
      <c r="B15" s="22" t="s">
        <v>13</v>
      </c>
      <c r="C15" s="32"/>
      <c r="D15" s="32"/>
      <c r="E15" s="33"/>
      <c r="F15" s="20"/>
      <c r="G15" s="34">
        <f t="shared" si="1"/>
        <v>0</v>
      </c>
      <c r="I15" s="31">
        <f t="shared" si="0"/>
        <v>0</v>
      </c>
    </row>
    <row r="16" spans="1:9" ht="15" customHeight="1" x14ac:dyDescent="0.2">
      <c r="A16" s="26" t="s">
        <v>25</v>
      </c>
      <c r="B16" s="22" t="s">
        <v>26</v>
      </c>
      <c r="C16" s="27">
        <v>0</v>
      </c>
      <c r="D16" s="27">
        <v>0</v>
      </c>
      <c r="E16" s="28"/>
      <c r="F16" s="29">
        <v>0</v>
      </c>
      <c r="G16" s="34">
        <f t="shared" si="1"/>
        <v>0</v>
      </c>
      <c r="I16" s="31">
        <f t="shared" si="0"/>
        <v>0</v>
      </c>
    </row>
    <row r="17" spans="1:9" ht="12" customHeight="1" x14ac:dyDescent="0.2">
      <c r="A17" s="26" t="s">
        <v>27</v>
      </c>
      <c r="B17" s="22" t="s">
        <v>28</v>
      </c>
      <c r="C17" s="35">
        <v>159001</v>
      </c>
      <c r="D17" s="35">
        <v>48000</v>
      </c>
      <c r="E17" s="28"/>
      <c r="F17" s="29">
        <v>159001</v>
      </c>
      <c r="G17" s="34">
        <f t="shared" si="1"/>
        <v>0</v>
      </c>
      <c r="I17" s="31">
        <f t="shared" si="0"/>
        <v>111001</v>
      </c>
    </row>
    <row r="18" spans="1:9" ht="12" customHeight="1" x14ac:dyDescent="0.2">
      <c r="A18" s="26" t="s">
        <v>16</v>
      </c>
      <c r="B18" s="22" t="s">
        <v>13</v>
      </c>
      <c r="C18" s="36"/>
      <c r="D18" s="36"/>
      <c r="E18" s="33"/>
      <c r="F18" s="20"/>
      <c r="G18" s="34">
        <f t="shared" si="1"/>
        <v>0</v>
      </c>
      <c r="I18" s="31">
        <f t="shared" si="0"/>
        <v>0</v>
      </c>
    </row>
    <row r="19" spans="1:9" ht="12" customHeight="1" x14ac:dyDescent="0.2">
      <c r="A19" s="26" t="s">
        <v>25</v>
      </c>
      <c r="B19" s="22" t="s">
        <v>29</v>
      </c>
      <c r="C19" s="37">
        <v>0</v>
      </c>
      <c r="D19" s="35">
        <v>0</v>
      </c>
      <c r="E19" s="28"/>
      <c r="F19" s="20"/>
      <c r="G19" s="34">
        <f>F19-C19</f>
        <v>0</v>
      </c>
      <c r="I19" s="31">
        <f t="shared" si="0"/>
        <v>0</v>
      </c>
    </row>
    <row r="20" spans="1:9" ht="31.5" customHeight="1" x14ac:dyDescent="0.2">
      <c r="A20" s="26" t="s">
        <v>30</v>
      </c>
      <c r="B20" s="22" t="s">
        <v>31</v>
      </c>
      <c r="C20" s="35">
        <v>202139</v>
      </c>
      <c r="D20" s="35">
        <v>215927</v>
      </c>
      <c r="E20" s="28"/>
      <c r="F20" s="29">
        <v>246987</v>
      </c>
      <c r="G20" s="34">
        <f>F20-C20</f>
        <v>44848</v>
      </c>
      <c r="I20" s="31">
        <f t="shared" si="0"/>
        <v>-13788</v>
      </c>
    </row>
    <row r="21" spans="1:9" ht="12" customHeight="1" x14ac:dyDescent="0.2">
      <c r="A21" s="26" t="s">
        <v>16</v>
      </c>
      <c r="B21" s="22"/>
      <c r="C21" s="35"/>
      <c r="D21" s="35"/>
      <c r="E21" s="28"/>
      <c r="F21" s="20"/>
      <c r="G21" s="34"/>
      <c r="I21" s="31">
        <f t="shared" si="0"/>
        <v>0</v>
      </c>
    </row>
    <row r="22" spans="1:9" ht="12" customHeight="1" x14ac:dyDescent="0.2">
      <c r="A22" s="26" t="s">
        <v>25</v>
      </c>
      <c r="B22" s="22" t="s">
        <v>32</v>
      </c>
      <c r="C22" s="35">
        <v>685</v>
      </c>
      <c r="D22" s="35">
        <v>1191</v>
      </c>
      <c r="E22" s="28"/>
      <c r="F22" s="29">
        <v>685</v>
      </c>
      <c r="G22" s="34">
        <f t="shared" ref="G22" si="2">F22-C22</f>
        <v>0</v>
      </c>
      <c r="I22" s="31">
        <f t="shared" si="0"/>
        <v>-506</v>
      </c>
    </row>
    <row r="23" spans="1:9" ht="15" customHeight="1" x14ac:dyDescent="0.2">
      <c r="A23" s="26" t="s">
        <v>33</v>
      </c>
      <c r="B23" s="22" t="s">
        <v>34</v>
      </c>
      <c r="C23" s="35">
        <v>80848</v>
      </c>
      <c r="D23" s="35">
        <v>92272</v>
      </c>
      <c r="E23" s="28"/>
      <c r="F23" s="29">
        <v>36000</v>
      </c>
      <c r="G23" s="34">
        <f>F23-C23</f>
        <v>-44848</v>
      </c>
      <c r="I23" s="31">
        <f t="shared" si="0"/>
        <v>-11424</v>
      </c>
    </row>
    <row r="24" spans="1:9" ht="12" customHeight="1" x14ac:dyDescent="0.2">
      <c r="A24" s="26" t="s">
        <v>16</v>
      </c>
      <c r="B24" s="22" t="s">
        <v>13</v>
      </c>
      <c r="C24" s="36"/>
      <c r="D24" s="36"/>
      <c r="E24" s="33"/>
      <c r="F24" s="20"/>
      <c r="G24" s="34"/>
      <c r="I24" s="31">
        <f t="shared" si="0"/>
        <v>0</v>
      </c>
    </row>
    <row r="25" spans="1:9" ht="12" customHeight="1" x14ac:dyDescent="0.2">
      <c r="A25" s="26" t="s">
        <v>35</v>
      </c>
      <c r="B25" s="22" t="s">
        <v>36</v>
      </c>
      <c r="C25" s="35">
        <v>484</v>
      </c>
      <c r="D25" s="35">
        <v>55</v>
      </c>
      <c r="E25" s="28"/>
      <c r="F25" s="29">
        <v>0</v>
      </c>
      <c r="G25" s="34">
        <f>F25-C25</f>
        <v>-484</v>
      </c>
      <c r="I25" s="31">
        <f t="shared" si="0"/>
        <v>429</v>
      </c>
    </row>
    <row r="26" spans="1:9" ht="26.25" customHeight="1" x14ac:dyDescent="0.2">
      <c r="A26" s="26" t="s">
        <v>37</v>
      </c>
      <c r="B26" s="22" t="s">
        <v>38</v>
      </c>
      <c r="C26" s="27">
        <v>0</v>
      </c>
      <c r="D26" s="27">
        <v>0</v>
      </c>
      <c r="E26" s="28"/>
      <c r="I26" s="31">
        <f t="shared" si="0"/>
        <v>0</v>
      </c>
    </row>
    <row r="27" spans="1:9" ht="12" customHeight="1" x14ac:dyDescent="0.2">
      <c r="A27" s="26" t="s">
        <v>16</v>
      </c>
      <c r="B27" s="22" t="s">
        <v>13</v>
      </c>
      <c r="C27" s="32"/>
      <c r="D27" s="32"/>
      <c r="E27" s="33"/>
      <c r="I27" s="31">
        <f t="shared" si="0"/>
        <v>0</v>
      </c>
    </row>
    <row r="28" spans="1:9" ht="12" customHeight="1" x14ac:dyDescent="0.2">
      <c r="A28" s="26" t="s">
        <v>35</v>
      </c>
      <c r="B28" s="22" t="s">
        <v>39</v>
      </c>
      <c r="C28" s="27">
        <v>0</v>
      </c>
      <c r="D28" s="27">
        <v>0</v>
      </c>
      <c r="E28" s="28"/>
      <c r="I28" s="31">
        <f t="shared" si="0"/>
        <v>0</v>
      </c>
    </row>
    <row r="29" spans="1:9" ht="12" customHeight="1" x14ac:dyDescent="0.2">
      <c r="A29" s="26" t="s">
        <v>40</v>
      </c>
      <c r="B29" s="22" t="s">
        <v>41</v>
      </c>
      <c r="C29" s="27">
        <v>0</v>
      </c>
      <c r="D29" s="27">
        <v>0</v>
      </c>
      <c r="E29" s="28"/>
      <c r="I29" s="31">
        <f t="shared" si="0"/>
        <v>0</v>
      </c>
    </row>
    <row r="30" spans="1:9" ht="12" customHeight="1" x14ac:dyDescent="0.2">
      <c r="A30" s="26" t="s">
        <v>42</v>
      </c>
      <c r="B30" s="22" t="s">
        <v>43</v>
      </c>
      <c r="C30" s="27">
        <v>0</v>
      </c>
      <c r="D30" s="27">
        <v>0</v>
      </c>
      <c r="E30" s="28"/>
      <c r="I30" s="31">
        <f t="shared" si="0"/>
        <v>0</v>
      </c>
    </row>
    <row r="31" spans="1:9" ht="12" customHeight="1" x14ac:dyDescent="0.2">
      <c r="A31" s="26" t="s">
        <v>44</v>
      </c>
      <c r="B31" s="22" t="s">
        <v>45</v>
      </c>
      <c r="C31" s="27">
        <v>129</v>
      </c>
      <c r="D31" s="27">
        <v>58</v>
      </c>
      <c r="E31" s="28"/>
      <c r="I31" s="31">
        <f t="shared" si="0"/>
        <v>71</v>
      </c>
    </row>
    <row r="32" spans="1:9" ht="12" customHeight="1" x14ac:dyDescent="0.2">
      <c r="A32" s="26" t="s">
        <v>46</v>
      </c>
      <c r="B32" s="22" t="s">
        <v>47</v>
      </c>
      <c r="C32" s="27">
        <v>0</v>
      </c>
      <c r="D32" s="27">
        <v>0</v>
      </c>
      <c r="E32" s="28"/>
      <c r="I32" s="31">
        <f t="shared" si="0"/>
        <v>0</v>
      </c>
    </row>
    <row r="33" spans="1:9" ht="12" customHeight="1" x14ac:dyDescent="0.2">
      <c r="A33" s="26" t="s">
        <v>48</v>
      </c>
      <c r="B33" s="22" t="s">
        <v>49</v>
      </c>
      <c r="C33" s="27">
        <v>8023</v>
      </c>
      <c r="D33" s="27">
        <v>8892</v>
      </c>
      <c r="E33" s="28"/>
      <c r="I33" s="31">
        <f t="shared" si="0"/>
        <v>-869</v>
      </c>
    </row>
    <row r="34" spans="1:9" ht="12" customHeight="1" x14ac:dyDescent="0.2">
      <c r="A34" s="26" t="s">
        <v>50</v>
      </c>
      <c r="B34" s="22" t="s">
        <v>51</v>
      </c>
      <c r="C34" s="27">
        <v>3963</v>
      </c>
      <c r="D34" s="27">
        <v>4543</v>
      </c>
      <c r="E34" s="28"/>
      <c r="I34" s="31">
        <f t="shared" si="0"/>
        <v>-580</v>
      </c>
    </row>
    <row r="35" spans="1:9" ht="12" customHeight="1" x14ac:dyDescent="0.2">
      <c r="A35" s="26" t="s">
        <v>52</v>
      </c>
      <c r="B35" s="22" t="s">
        <v>53</v>
      </c>
      <c r="C35" s="27">
        <v>0</v>
      </c>
      <c r="D35" s="27">
        <v>0</v>
      </c>
      <c r="E35" s="28"/>
      <c r="I35" s="31">
        <f t="shared" si="0"/>
        <v>0</v>
      </c>
    </row>
    <row r="36" spans="1:9" ht="12" customHeight="1" x14ac:dyDescent="0.2">
      <c r="A36" s="26" t="s">
        <v>54</v>
      </c>
      <c r="B36" s="22" t="s">
        <v>55</v>
      </c>
      <c r="C36" s="27">
        <v>62000</v>
      </c>
      <c r="D36" s="27">
        <v>130095</v>
      </c>
      <c r="E36" s="28"/>
      <c r="I36" s="31">
        <f t="shared" si="0"/>
        <v>-68095</v>
      </c>
    </row>
    <row r="37" spans="1:9" ht="12" customHeight="1" x14ac:dyDescent="0.2">
      <c r="A37" s="26" t="s">
        <v>56</v>
      </c>
      <c r="B37" s="22" t="s">
        <v>57</v>
      </c>
      <c r="C37" s="37">
        <f>SUM(C42:C49,C39)</f>
        <v>42524</v>
      </c>
      <c r="D37" s="37">
        <f>SUM(D42:D49,D39)</f>
        <v>35763</v>
      </c>
      <c r="E37" s="28"/>
      <c r="I37" s="31">
        <f t="shared" si="0"/>
        <v>6761</v>
      </c>
    </row>
    <row r="38" spans="1:9" ht="12" customHeight="1" x14ac:dyDescent="0.2">
      <c r="A38" s="26" t="s">
        <v>16</v>
      </c>
      <c r="B38" s="22" t="s">
        <v>13</v>
      </c>
      <c r="C38" s="32"/>
      <c r="D38" s="32"/>
      <c r="E38" s="33"/>
      <c r="I38" s="31">
        <f t="shared" si="0"/>
        <v>0</v>
      </c>
    </row>
    <row r="39" spans="1:9" ht="12" customHeight="1" x14ac:dyDescent="0.2">
      <c r="A39" s="26" t="s">
        <v>58</v>
      </c>
      <c r="B39" s="22" t="s">
        <v>59</v>
      </c>
      <c r="C39" s="38">
        <f>C40+C41</f>
        <v>27010</v>
      </c>
      <c r="D39" s="38">
        <v>27010</v>
      </c>
      <c r="E39" s="28"/>
      <c r="F39" s="39"/>
      <c r="I39" s="31">
        <f t="shared" si="0"/>
        <v>0</v>
      </c>
    </row>
    <row r="40" spans="1:9" ht="12" customHeight="1" x14ac:dyDescent="0.2">
      <c r="A40" s="26" t="s">
        <v>60</v>
      </c>
      <c r="B40" s="40" t="s">
        <v>61</v>
      </c>
      <c r="C40" s="27"/>
      <c r="D40" s="27"/>
      <c r="E40" s="28"/>
      <c r="F40" s="39"/>
      <c r="I40" s="31">
        <f t="shared" si="0"/>
        <v>0</v>
      </c>
    </row>
    <row r="41" spans="1:9" ht="12" customHeight="1" x14ac:dyDescent="0.2">
      <c r="A41" s="26" t="s">
        <v>62</v>
      </c>
      <c r="B41" s="40" t="s">
        <v>63</v>
      </c>
      <c r="C41" s="27">
        <v>27010</v>
      </c>
      <c r="D41" s="27">
        <v>27010</v>
      </c>
      <c r="E41" s="28"/>
      <c r="I41" s="31">
        <f t="shared" si="0"/>
        <v>0</v>
      </c>
    </row>
    <row r="42" spans="1:9" ht="12" customHeight="1" x14ac:dyDescent="0.2">
      <c r="A42" s="26" t="s">
        <v>64</v>
      </c>
      <c r="B42" s="41" t="s">
        <v>65</v>
      </c>
      <c r="C42" s="27">
        <v>7550</v>
      </c>
      <c r="D42" s="27">
        <v>2730</v>
      </c>
      <c r="E42" s="28"/>
      <c r="I42" s="31">
        <f t="shared" si="0"/>
        <v>4820</v>
      </c>
    </row>
    <row r="43" spans="1:9" ht="12" customHeight="1" x14ac:dyDescent="0.2">
      <c r="A43" s="26" t="s">
        <v>66</v>
      </c>
      <c r="B43" s="41" t="s">
        <v>67</v>
      </c>
      <c r="C43" s="27"/>
      <c r="D43" s="27"/>
      <c r="E43" s="28"/>
      <c r="I43" s="31">
        <f t="shared" si="0"/>
        <v>0</v>
      </c>
    </row>
    <row r="44" spans="1:9" ht="12" customHeight="1" x14ac:dyDescent="0.2">
      <c r="A44" s="26" t="s">
        <v>68</v>
      </c>
      <c r="B44" s="41" t="s">
        <v>69</v>
      </c>
      <c r="C44" s="27">
        <v>1327</v>
      </c>
      <c r="D44" s="27">
        <v>333</v>
      </c>
      <c r="E44" s="28"/>
      <c r="I44" s="31">
        <f t="shared" si="0"/>
        <v>994</v>
      </c>
    </row>
    <row r="45" spans="1:9" ht="12" customHeight="1" x14ac:dyDescent="0.2">
      <c r="A45" s="26" t="s">
        <v>70</v>
      </c>
      <c r="B45" s="41" t="s">
        <v>71</v>
      </c>
      <c r="C45" s="27">
        <v>6392</v>
      </c>
      <c r="D45" s="27">
        <v>5661</v>
      </c>
      <c r="E45" s="28"/>
      <c r="I45" s="31">
        <f t="shared" si="0"/>
        <v>731</v>
      </c>
    </row>
    <row r="46" spans="1:9" ht="12" customHeight="1" x14ac:dyDescent="0.2">
      <c r="A46" s="26" t="s">
        <v>72</v>
      </c>
      <c r="B46" s="41" t="s">
        <v>73</v>
      </c>
      <c r="C46" s="27">
        <v>245</v>
      </c>
      <c r="D46" s="27">
        <v>29</v>
      </c>
      <c r="E46" s="28"/>
      <c r="I46" s="31">
        <f t="shared" si="0"/>
        <v>216</v>
      </c>
    </row>
    <row r="47" spans="1:9" ht="12" customHeight="1" x14ac:dyDescent="0.2">
      <c r="A47" s="26" t="s">
        <v>74</v>
      </c>
      <c r="B47" s="41" t="s">
        <v>75</v>
      </c>
      <c r="C47" s="27">
        <v>0</v>
      </c>
      <c r="D47" s="27">
        <v>0</v>
      </c>
      <c r="E47" s="28"/>
      <c r="I47" s="31">
        <f t="shared" si="0"/>
        <v>0</v>
      </c>
    </row>
    <row r="48" spans="1:9" ht="12" customHeight="1" x14ac:dyDescent="0.2">
      <c r="A48" s="26" t="s">
        <v>76</v>
      </c>
      <c r="B48" s="41" t="s">
        <v>77</v>
      </c>
      <c r="C48" s="27">
        <v>0</v>
      </c>
      <c r="D48" s="27">
        <v>0</v>
      </c>
      <c r="E48" s="28"/>
      <c r="I48" s="31">
        <f t="shared" si="0"/>
        <v>0</v>
      </c>
    </row>
    <row r="49" spans="1:9" ht="12" customHeight="1" x14ac:dyDescent="0.2">
      <c r="A49" s="26" t="s">
        <v>78</v>
      </c>
      <c r="B49" s="41" t="s">
        <v>79</v>
      </c>
      <c r="C49" s="27">
        <v>0</v>
      </c>
      <c r="D49" s="27">
        <v>0</v>
      </c>
      <c r="E49" s="28"/>
      <c r="I49" s="31">
        <f t="shared" si="0"/>
        <v>0</v>
      </c>
    </row>
    <row r="50" spans="1:9" ht="12" customHeight="1" x14ac:dyDescent="0.2">
      <c r="A50" s="26" t="s">
        <v>80</v>
      </c>
      <c r="B50" s="41" t="s">
        <v>81</v>
      </c>
      <c r="C50" s="27">
        <v>0</v>
      </c>
      <c r="D50" s="27">
        <v>0</v>
      </c>
      <c r="E50" s="28"/>
      <c r="I50" s="31">
        <f t="shared" si="0"/>
        <v>0</v>
      </c>
    </row>
    <row r="51" spans="1:9" x14ac:dyDescent="0.2">
      <c r="A51" s="26" t="s">
        <v>16</v>
      </c>
      <c r="B51" s="41" t="s">
        <v>13</v>
      </c>
      <c r="C51" s="32"/>
      <c r="D51" s="32"/>
      <c r="E51" s="33"/>
      <c r="I51" s="31">
        <f t="shared" si="0"/>
        <v>0</v>
      </c>
    </row>
    <row r="52" spans="1:9" ht="12" customHeight="1" x14ac:dyDescent="0.2">
      <c r="A52" s="26" t="s">
        <v>82</v>
      </c>
      <c r="B52" s="41" t="s">
        <v>83</v>
      </c>
      <c r="C52" s="27">
        <v>0</v>
      </c>
      <c r="D52" s="27">
        <v>0</v>
      </c>
      <c r="E52" s="28"/>
      <c r="F52" s="39"/>
      <c r="I52" s="31">
        <f t="shared" si="0"/>
        <v>0</v>
      </c>
    </row>
    <row r="53" spans="1:9" ht="12" customHeight="1" x14ac:dyDescent="0.2">
      <c r="A53" s="26" t="s">
        <v>84</v>
      </c>
      <c r="B53" s="41" t="s">
        <v>85</v>
      </c>
      <c r="C53" s="27">
        <v>0</v>
      </c>
      <c r="D53" s="27">
        <v>0</v>
      </c>
      <c r="E53" s="28"/>
      <c r="I53" s="31">
        <f t="shared" si="0"/>
        <v>0</v>
      </c>
    </row>
    <row r="54" spans="1:9" ht="12" customHeight="1" x14ac:dyDescent="0.2">
      <c r="A54" s="26" t="s">
        <v>86</v>
      </c>
      <c r="B54" s="41" t="s">
        <v>87</v>
      </c>
      <c r="C54" s="27">
        <v>0</v>
      </c>
      <c r="D54" s="27">
        <v>0</v>
      </c>
      <c r="E54" s="28"/>
      <c r="I54" s="31">
        <f t="shared" si="0"/>
        <v>0</v>
      </c>
    </row>
    <row r="55" spans="1:9" ht="12" customHeight="1" x14ac:dyDescent="0.2">
      <c r="A55" s="26" t="s">
        <v>88</v>
      </c>
      <c r="B55" s="41" t="s">
        <v>89</v>
      </c>
      <c r="C55" s="27">
        <v>0</v>
      </c>
      <c r="D55" s="27">
        <v>0</v>
      </c>
      <c r="E55" s="28"/>
      <c r="I55" s="31">
        <f t="shared" si="0"/>
        <v>0</v>
      </c>
    </row>
    <row r="56" spans="1:9" ht="12" customHeight="1" x14ac:dyDescent="0.2">
      <c r="A56" s="26" t="s">
        <v>90</v>
      </c>
      <c r="B56" s="41" t="s">
        <v>91</v>
      </c>
      <c r="C56" s="27">
        <v>8</v>
      </c>
      <c r="D56" s="27">
        <v>2</v>
      </c>
      <c r="E56" s="28"/>
      <c r="I56" s="31">
        <f t="shared" si="0"/>
        <v>6</v>
      </c>
    </row>
    <row r="57" spans="1:9" ht="12" customHeight="1" x14ac:dyDescent="0.2">
      <c r="A57" s="26" t="s">
        <v>92</v>
      </c>
      <c r="B57" s="41" t="s">
        <v>93</v>
      </c>
      <c r="C57" s="27">
        <v>0</v>
      </c>
      <c r="D57" s="27">
        <v>0</v>
      </c>
      <c r="E57" s="28"/>
      <c r="I57" s="31">
        <f t="shared" si="0"/>
        <v>0</v>
      </c>
    </row>
    <row r="58" spans="1:9" ht="12" customHeight="1" x14ac:dyDescent="0.2">
      <c r="A58" s="26" t="s">
        <v>94</v>
      </c>
      <c r="B58" s="41" t="s">
        <v>95</v>
      </c>
      <c r="C58" s="27">
        <v>15378</v>
      </c>
      <c r="D58" s="27">
        <v>17129</v>
      </c>
      <c r="E58" s="28"/>
      <c r="I58" s="31">
        <f t="shared" si="0"/>
        <v>-1751</v>
      </c>
    </row>
    <row r="59" spans="1:9" ht="12" customHeight="1" x14ac:dyDescent="0.2">
      <c r="A59" s="26" t="s">
        <v>96</v>
      </c>
      <c r="B59" s="41" t="s">
        <v>97</v>
      </c>
      <c r="C59" s="27">
        <v>194244</v>
      </c>
      <c r="D59" s="27">
        <v>0</v>
      </c>
      <c r="E59" s="28"/>
      <c r="I59" s="31">
        <f t="shared" si="0"/>
        <v>194244</v>
      </c>
    </row>
    <row r="60" spans="1:9" ht="12" customHeight="1" x14ac:dyDescent="0.2">
      <c r="A60" s="42" t="s">
        <v>98</v>
      </c>
      <c r="B60" s="43" t="s">
        <v>99</v>
      </c>
      <c r="C60" s="44">
        <f>C9+C13+C14+C17+C20+C23+C26+C29+C30+C31+C32+C33+C34+C36+C37+C50+C56+C57+C58+C59</f>
        <v>773213</v>
      </c>
      <c r="D60" s="44">
        <f>D9+D13+D14+D17+D20+D23+D26+D29+D30+D31+D32+D33+D34+D36+D37+D50+D56+D57+D58+D59</f>
        <v>757363</v>
      </c>
      <c r="E60" s="45"/>
      <c r="I60" s="31">
        <f t="shared" si="0"/>
        <v>15850</v>
      </c>
    </row>
    <row r="61" spans="1:9" x14ac:dyDescent="0.2">
      <c r="A61" s="21" t="s">
        <v>100</v>
      </c>
      <c r="B61" s="41" t="s">
        <v>13</v>
      </c>
      <c r="C61" s="32"/>
      <c r="D61" s="32"/>
      <c r="E61" s="33"/>
      <c r="I61" s="31">
        <f t="shared" si="0"/>
        <v>0</v>
      </c>
    </row>
    <row r="62" spans="1:9" x14ac:dyDescent="0.2">
      <c r="A62" s="26" t="s">
        <v>101</v>
      </c>
      <c r="B62" s="41">
        <v>23</v>
      </c>
      <c r="C62" s="27">
        <v>0</v>
      </c>
      <c r="D62" s="27">
        <v>0</v>
      </c>
      <c r="E62" s="28"/>
      <c r="I62" s="31">
        <f t="shared" si="0"/>
        <v>0</v>
      </c>
    </row>
    <row r="63" spans="1:9" ht="12" customHeight="1" x14ac:dyDescent="0.2">
      <c r="A63" s="26" t="s">
        <v>102</v>
      </c>
      <c r="B63" s="41">
        <v>24</v>
      </c>
      <c r="C63" s="27">
        <v>0</v>
      </c>
      <c r="D63" s="27">
        <v>0</v>
      </c>
      <c r="E63" s="28"/>
      <c r="I63" s="31">
        <f t="shared" si="0"/>
        <v>0</v>
      </c>
    </row>
    <row r="64" spans="1:9" ht="12" customHeight="1" x14ac:dyDescent="0.2">
      <c r="A64" s="26" t="s">
        <v>103</v>
      </c>
      <c r="B64" s="41">
        <v>25</v>
      </c>
      <c r="C64" s="27">
        <v>0</v>
      </c>
      <c r="D64" s="27">
        <v>0</v>
      </c>
      <c r="E64" s="28"/>
      <c r="I64" s="31">
        <f t="shared" si="0"/>
        <v>0</v>
      </c>
    </row>
    <row r="65" spans="1:9" ht="12" customHeight="1" x14ac:dyDescent="0.2">
      <c r="A65" s="26" t="s">
        <v>104</v>
      </c>
      <c r="B65" s="41">
        <v>26</v>
      </c>
      <c r="C65" s="27">
        <v>0</v>
      </c>
      <c r="D65" s="27">
        <v>0</v>
      </c>
      <c r="E65" s="28"/>
      <c r="F65" s="39"/>
      <c r="I65" s="31">
        <f t="shared" si="0"/>
        <v>0</v>
      </c>
    </row>
    <row r="66" spans="1:9" ht="12" customHeight="1" x14ac:dyDescent="0.2">
      <c r="A66" s="26" t="s">
        <v>105</v>
      </c>
      <c r="B66" s="41">
        <v>27</v>
      </c>
      <c r="C66" s="27">
        <v>4443</v>
      </c>
      <c r="D66" s="27">
        <v>4950</v>
      </c>
      <c r="E66" s="28"/>
      <c r="F66" s="39"/>
      <c r="I66" s="31">
        <f>D66-C66</f>
        <v>507</v>
      </c>
    </row>
    <row r="67" spans="1:9" ht="12" customHeight="1" x14ac:dyDescent="0.2">
      <c r="A67" s="26" t="s">
        <v>106</v>
      </c>
      <c r="B67" s="41">
        <v>28</v>
      </c>
      <c r="C67" s="27">
        <v>0</v>
      </c>
      <c r="D67" s="27"/>
      <c r="E67" s="28"/>
      <c r="F67" s="39"/>
      <c r="I67" s="31">
        <f>D67-C67</f>
        <v>0</v>
      </c>
    </row>
    <row r="68" spans="1:9" ht="12" customHeight="1" x14ac:dyDescent="0.2">
      <c r="A68" s="26" t="s">
        <v>107</v>
      </c>
      <c r="B68" s="41">
        <v>29</v>
      </c>
      <c r="C68" s="46">
        <v>354</v>
      </c>
      <c r="D68" s="27">
        <v>339</v>
      </c>
      <c r="E68" s="28"/>
      <c r="F68" s="39"/>
      <c r="I68" s="31">
        <f t="shared" ref="I68:I87" si="3">D68-C68</f>
        <v>-15</v>
      </c>
    </row>
    <row r="69" spans="1:9" ht="12" customHeight="1" x14ac:dyDescent="0.2">
      <c r="A69" s="26" t="s">
        <v>108</v>
      </c>
      <c r="B69" s="41">
        <v>30</v>
      </c>
      <c r="C69" s="47">
        <f>SUM(C71:C81)</f>
        <v>411</v>
      </c>
      <c r="D69" s="48">
        <v>285</v>
      </c>
      <c r="E69" s="28"/>
      <c r="I69" s="31">
        <f t="shared" si="3"/>
        <v>-126</v>
      </c>
    </row>
    <row r="70" spans="1:9" ht="12" customHeight="1" x14ac:dyDescent="0.2">
      <c r="A70" s="26" t="s">
        <v>16</v>
      </c>
      <c r="B70" s="41" t="s">
        <v>13</v>
      </c>
      <c r="C70" s="32"/>
      <c r="D70" s="32"/>
      <c r="E70" s="33"/>
      <c r="I70" s="31">
        <f t="shared" si="3"/>
        <v>0</v>
      </c>
    </row>
    <row r="71" spans="1:9" ht="12" customHeight="1" x14ac:dyDescent="0.2">
      <c r="A71" s="26" t="s">
        <v>109</v>
      </c>
      <c r="B71" s="49" t="s">
        <v>110</v>
      </c>
      <c r="C71" s="27">
        <v>0</v>
      </c>
      <c r="D71" s="27">
        <v>0</v>
      </c>
      <c r="E71" s="28"/>
      <c r="I71" s="31">
        <f t="shared" si="3"/>
        <v>0</v>
      </c>
    </row>
    <row r="72" spans="1:9" ht="12" customHeight="1" x14ac:dyDescent="0.2">
      <c r="A72" s="50" t="s">
        <v>111</v>
      </c>
      <c r="B72" s="49" t="s">
        <v>112</v>
      </c>
      <c r="C72" s="51">
        <v>0</v>
      </c>
      <c r="D72" s="51">
        <v>0</v>
      </c>
      <c r="E72" s="28"/>
      <c r="I72" s="31">
        <f t="shared" si="3"/>
        <v>0</v>
      </c>
    </row>
    <row r="73" spans="1:9" ht="12" customHeight="1" x14ac:dyDescent="0.2">
      <c r="A73" s="50" t="s">
        <v>113</v>
      </c>
      <c r="B73" s="49" t="s">
        <v>114</v>
      </c>
      <c r="C73" s="51">
        <v>0</v>
      </c>
      <c r="D73" s="51">
        <v>0</v>
      </c>
      <c r="E73" s="28"/>
      <c r="I73" s="31">
        <f t="shared" si="3"/>
        <v>0</v>
      </c>
    </row>
    <row r="74" spans="1:9" ht="12" customHeight="1" x14ac:dyDescent="0.2">
      <c r="A74" s="50" t="s">
        <v>115</v>
      </c>
      <c r="B74" s="49" t="s">
        <v>116</v>
      </c>
      <c r="C74" s="51">
        <v>0</v>
      </c>
      <c r="D74" s="51">
        <v>0</v>
      </c>
      <c r="E74" s="28"/>
      <c r="I74" s="31">
        <f t="shared" si="3"/>
        <v>0</v>
      </c>
    </row>
    <row r="75" spans="1:9" ht="12" customHeight="1" x14ac:dyDescent="0.2">
      <c r="A75" s="50" t="s">
        <v>117</v>
      </c>
      <c r="B75" s="49" t="s">
        <v>118</v>
      </c>
      <c r="C75" s="51">
        <v>0</v>
      </c>
      <c r="D75" s="51">
        <v>0</v>
      </c>
      <c r="E75" s="28"/>
      <c r="I75" s="31">
        <f t="shared" si="3"/>
        <v>0</v>
      </c>
    </row>
    <row r="76" spans="1:9" ht="11.25" customHeight="1" x14ac:dyDescent="0.2">
      <c r="A76" s="50" t="s">
        <v>119</v>
      </c>
      <c r="B76" s="49" t="s">
        <v>120</v>
      </c>
      <c r="C76" s="51">
        <v>0</v>
      </c>
      <c r="D76" s="51">
        <v>0</v>
      </c>
      <c r="E76" s="28"/>
      <c r="I76" s="31">
        <f t="shared" si="3"/>
        <v>0</v>
      </c>
    </row>
    <row r="77" spans="1:9" ht="12" customHeight="1" x14ac:dyDescent="0.2">
      <c r="A77" s="50" t="s">
        <v>121</v>
      </c>
      <c r="B77" s="49" t="s">
        <v>122</v>
      </c>
      <c r="C77" s="51">
        <v>13</v>
      </c>
      <c r="D77" s="51">
        <v>18</v>
      </c>
      <c r="E77" s="28"/>
      <c r="I77" s="31">
        <f t="shared" si="3"/>
        <v>5</v>
      </c>
    </row>
    <row r="78" spans="1:9" ht="11.25" customHeight="1" x14ac:dyDescent="0.2">
      <c r="A78" s="50" t="s">
        <v>123</v>
      </c>
      <c r="B78" s="49" t="s">
        <v>124</v>
      </c>
      <c r="C78" s="51">
        <v>4</v>
      </c>
      <c r="D78" s="51">
        <v>2</v>
      </c>
      <c r="E78" s="28"/>
      <c r="I78" s="31">
        <f t="shared" si="3"/>
        <v>-2</v>
      </c>
    </row>
    <row r="79" spans="1:9" ht="11.25" customHeight="1" x14ac:dyDescent="0.2">
      <c r="A79" s="50" t="s">
        <v>125</v>
      </c>
      <c r="B79" s="49" t="s">
        <v>126</v>
      </c>
      <c r="C79" s="51">
        <v>0</v>
      </c>
      <c r="D79" s="51">
        <v>0</v>
      </c>
      <c r="E79" s="28"/>
      <c r="I79" s="31">
        <f t="shared" si="3"/>
        <v>0</v>
      </c>
    </row>
    <row r="80" spans="1:9" ht="11.25" customHeight="1" x14ac:dyDescent="0.2">
      <c r="A80" s="50" t="s">
        <v>127</v>
      </c>
      <c r="B80" s="49" t="s">
        <v>128</v>
      </c>
      <c r="C80" s="51">
        <v>394</v>
      </c>
      <c r="D80" s="51">
        <v>265</v>
      </c>
      <c r="E80" s="28"/>
      <c r="I80" s="31">
        <f t="shared" si="3"/>
        <v>-129</v>
      </c>
    </row>
    <row r="81" spans="1:9" ht="11.25" customHeight="1" x14ac:dyDescent="0.2">
      <c r="A81" s="50" t="s">
        <v>129</v>
      </c>
      <c r="B81" s="49" t="s">
        <v>130</v>
      </c>
      <c r="C81" s="51">
        <v>0</v>
      </c>
      <c r="D81" s="51">
        <v>0</v>
      </c>
      <c r="E81" s="28"/>
      <c r="I81" s="31">
        <f t="shared" si="3"/>
        <v>0</v>
      </c>
    </row>
    <row r="82" spans="1:9" ht="11.25" customHeight="1" x14ac:dyDescent="0.2">
      <c r="A82" s="50" t="s">
        <v>80</v>
      </c>
      <c r="B82" s="41">
        <v>31</v>
      </c>
      <c r="C82" s="51">
        <v>0</v>
      </c>
      <c r="D82" s="51">
        <v>0</v>
      </c>
      <c r="E82" s="28"/>
      <c r="I82" s="31">
        <f t="shared" si="3"/>
        <v>0</v>
      </c>
    </row>
    <row r="83" spans="1:9" ht="11.25" customHeight="1" x14ac:dyDescent="0.2">
      <c r="A83" s="50" t="s">
        <v>16</v>
      </c>
      <c r="B83" s="41" t="s">
        <v>13</v>
      </c>
      <c r="C83" s="52"/>
      <c r="D83" s="52"/>
      <c r="E83" s="33"/>
      <c r="I83" s="31">
        <f t="shared" si="3"/>
        <v>0</v>
      </c>
    </row>
    <row r="84" spans="1:9" ht="12" customHeight="1" x14ac:dyDescent="0.2">
      <c r="A84" s="50" t="s">
        <v>131</v>
      </c>
      <c r="B84" s="41" t="s">
        <v>132</v>
      </c>
      <c r="C84" s="51">
        <v>0</v>
      </c>
      <c r="D84" s="51">
        <v>0</v>
      </c>
      <c r="E84" s="28"/>
      <c r="I84" s="31">
        <f t="shared" si="3"/>
        <v>0</v>
      </c>
    </row>
    <row r="85" spans="1:9" ht="12" customHeight="1" x14ac:dyDescent="0.2">
      <c r="A85" s="50" t="s">
        <v>133</v>
      </c>
      <c r="B85" s="41" t="s">
        <v>134</v>
      </c>
      <c r="C85" s="51">
        <v>0</v>
      </c>
      <c r="D85" s="51">
        <v>0</v>
      </c>
      <c r="E85" s="28"/>
      <c r="I85" s="31">
        <f t="shared" si="3"/>
        <v>0</v>
      </c>
    </row>
    <row r="86" spans="1:9" ht="12" customHeight="1" x14ac:dyDescent="0.2">
      <c r="A86" s="50" t="s">
        <v>135</v>
      </c>
      <c r="B86" s="41" t="s">
        <v>136</v>
      </c>
      <c r="C86" s="51">
        <v>0</v>
      </c>
      <c r="D86" s="51">
        <v>0</v>
      </c>
      <c r="E86" s="28"/>
      <c r="I86" s="31">
        <f t="shared" si="3"/>
        <v>0</v>
      </c>
    </row>
    <row r="87" spans="1:9" ht="12" customHeight="1" x14ac:dyDescent="0.2">
      <c r="A87" s="50" t="s">
        <v>137</v>
      </c>
      <c r="B87" s="41" t="s">
        <v>138</v>
      </c>
      <c r="C87" s="51">
        <v>0</v>
      </c>
      <c r="D87" s="51">
        <v>0</v>
      </c>
      <c r="E87" s="28"/>
      <c r="I87" s="31">
        <f t="shared" si="3"/>
        <v>0</v>
      </c>
    </row>
    <row r="88" spans="1:9" ht="27.75" customHeight="1" x14ac:dyDescent="0.2">
      <c r="A88" s="50" t="s">
        <v>139</v>
      </c>
      <c r="B88" s="41" t="s">
        <v>140</v>
      </c>
      <c r="C88" s="51">
        <v>3480</v>
      </c>
      <c r="D88" s="51">
        <v>2619</v>
      </c>
      <c r="E88" s="28"/>
      <c r="I88" s="31">
        <f>D88-C88</f>
        <v>-861</v>
      </c>
    </row>
    <row r="89" spans="1:9" ht="12" customHeight="1" x14ac:dyDescent="0.2">
      <c r="A89" s="50" t="s">
        <v>141</v>
      </c>
      <c r="B89" s="41" t="s">
        <v>142</v>
      </c>
      <c r="C89" s="51">
        <v>0</v>
      </c>
      <c r="D89" s="51">
        <v>0</v>
      </c>
      <c r="E89" s="28"/>
      <c r="I89" s="31">
        <f>D89-C89</f>
        <v>0</v>
      </c>
    </row>
    <row r="90" spans="1:9" ht="12" customHeight="1" x14ac:dyDescent="0.2">
      <c r="A90" s="50" t="s">
        <v>143</v>
      </c>
      <c r="B90" s="41" t="s">
        <v>144</v>
      </c>
      <c r="C90" s="51">
        <v>1500</v>
      </c>
      <c r="D90" s="51">
        <v>3540</v>
      </c>
      <c r="E90" s="28"/>
      <c r="I90" s="31">
        <f>D90-C90</f>
        <v>2040</v>
      </c>
    </row>
    <row r="91" spans="1:9" ht="12" customHeight="1" x14ac:dyDescent="0.2">
      <c r="A91" s="50" t="s">
        <v>145</v>
      </c>
      <c r="B91" s="41" t="s">
        <v>146</v>
      </c>
      <c r="C91" s="53">
        <v>400</v>
      </c>
      <c r="D91" s="51">
        <v>127</v>
      </c>
      <c r="E91" s="28"/>
      <c r="I91" s="31">
        <f>D91-C91</f>
        <v>-273</v>
      </c>
    </row>
    <row r="92" spans="1:9" ht="12" customHeight="1" x14ac:dyDescent="0.2">
      <c r="A92" s="50" t="s">
        <v>147</v>
      </c>
      <c r="B92" s="41" t="s">
        <v>148</v>
      </c>
      <c r="C92" s="54"/>
      <c r="D92" s="51"/>
      <c r="E92" s="28"/>
      <c r="I92" s="31"/>
    </row>
    <row r="93" spans="1:9" ht="12" customHeight="1" x14ac:dyDescent="0.2">
      <c r="A93" s="50" t="s">
        <v>149</v>
      </c>
      <c r="B93" s="41">
        <v>37</v>
      </c>
      <c r="C93" s="53">
        <v>834</v>
      </c>
      <c r="D93" s="51">
        <v>0</v>
      </c>
      <c r="E93" s="28"/>
      <c r="I93" s="31">
        <f>D93-C93</f>
        <v>-834</v>
      </c>
    </row>
    <row r="94" spans="1:9" ht="12" customHeight="1" x14ac:dyDescent="0.2">
      <c r="A94" s="55" t="s">
        <v>150</v>
      </c>
      <c r="B94" s="43">
        <v>38</v>
      </c>
      <c r="C94" s="44">
        <f>C62+C63+C64+C65+C66+C67+C68+C69+C82+C88+C89+C90+C91+C93</f>
        <v>11422</v>
      </c>
      <c r="D94" s="44">
        <f>D62+D63+D64+D65+D66+D67+D68+D69+D82+D88+D89+D90+D91+D93</f>
        <v>11860</v>
      </c>
      <c r="E94" s="45"/>
      <c r="I94" s="31"/>
    </row>
    <row r="95" spans="1:9" ht="12" customHeight="1" x14ac:dyDescent="0.2">
      <c r="A95" s="56" t="s">
        <v>151</v>
      </c>
      <c r="B95" s="41" t="s">
        <v>13</v>
      </c>
      <c r="C95" s="52"/>
      <c r="D95" s="52"/>
      <c r="E95" s="33"/>
      <c r="I95" s="31"/>
    </row>
    <row r="96" spans="1:9" x14ac:dyDescent="0.2">
      <c r="A96" s="50" t="s">
        <v>152</v>
      </c>
      <c r="B96" s="41" t="s">
        <v>153</v>
      </c>
      <c r="C96" s="48">
        <v>700000</v>
      </c>
      <c r="D96" s="48">
        <v>700000</v>
      </c>
      <c r="E96" s="28"/>
      <c r="I96" s="31"/>
    </row>
    <row r="97" spans="1:9" ht="12" customHeight="1" x14ac:dyDescent="0.2">
      <c r="A97" s="50" t="s">
        <v>16</v>
      </c>
      <c r="B97" s="41" t="s">
        <v>13</v>
      </c>
      <c r="C97" s="52"/>
      <c r="D97" s="52"/>
      <c r="E97" s="33"/>
      <c r="I97" s="31"/>
    </row>
    <row r="98" spans="1:9" ht="12" customHeight="1" x14ac:dyDescent="0.2">
      <c r="A98" s="50" t="s">
        <v>154</v>
      </c>
      <c r="B98" s="41" t="s">
        <v>155</v>
      </c>
      <c r="C98" s="48">
        <v>700000</v>
      </c>
      <c r="D98" s="48">
        <v>700000</v>
      </c>
      <c r="E98" s="28"/>
      <c r="I98" s="31"/>
    </row>
    <row r="99" spans="1:9" ht="12" customHeight="1" x14ac:dyDescent="0.2">
      <c r="A99" s="50" t="s">
        <v>156</v>
      </c>
      <c r="B99" s="41" t="s">
        <v>157</v>
      </c>
      <c r="C99" s="51">
        <v>0</v>
      </c>
      <c r="D99" s="51">
        <v>0</v>
      </c>
      <c r="E99" s="28"/>
      <c r="I99" s="31"/>
    </row>
    <row r="100" spans="1:9" ht="12" customHeight="1" x14ac:dyDescent="0.2">
      <c r="A100" s="50" t="s">
        <v>158</v>
      </c>
      <c r="B100" s="41" t="s">
        <v>159</v>
      </c>
      <c r="C100" s="51">
        <v>0</v>
      </c>
      <c r="D100" s="51">
        <v>0</v>
      </c>
      <c r="E100" s="28"/>
      <c r="I100" s="31"/>
    </row>
    <row r="101" spans="1:9" ht="12" customHeight="1" x14ac:dyDescent="0.2">
      <c r="A101" s="50" t="s">
        <v>160</v>
      </c>
      <c r="B101" s="41" t="s">
        <v>161</v>
      </c>
      <c r="C101" s="51">
        <v>0</v>
      </c>
      <c r="D101" s="51">
        <v>0</v>
      </c>
      <c r="E101" s="28"/>
      <c r="I101" s="31"/>
    </row>
    <row r="102" spans="1:9" ht="12" customHeight="1" x14ac:dyDescent="0.2">
      <c r="A102" s="57" t="s">
        <v>162</v>
      </c>
      <c r="B102" s="41" t="s">
        <v>163</v>
      </c>
      <c r="C102" s="51">
        <v>0</v>
      </c>
      <c r="D102" s="51">
        <v>0</v>
      </c>
      <c r="E102" s="28"/>
      <c r="I102" s="31"/>
    </row>
    <row r="103" spans="1:9" ht="12" customHeight="1" x14ac:dyDescent="0.2">
      <c r="A103" s="58" t="s">
        <v>164</v>
      </c>
      <c r="B103" s="59" t="s">
        <v>165</v>
      </c>
      <c r="C103" s="60">
        <v>12455</v>
      </c>
      <c r="D103" s="60">
        <v>26642</v>
      </c>
      <c r="E103" s="28"/>
      <c r="I103" s="31">
        <f>C103-D103</f>
        <v>-14187</v>
      </c>
    </row>
    <row r="104" spans="1:9" ht="22.5" customHeight="1" x14ac:dyDescent="0.2">
      <c r="A104" s="58" t="s">
        <v>166</v>
      </c>
      <c r="B104" s="59" t="s">
        <v>167</v>
      </c>
      <c r="C104" s="60">
        <v>0</v>
      </c>
      <c r="D104" s="60">
        <v>0</v>
      </c>
      <c r="E104" s="28"/>
    </row>
    <row r="105" spans="1:9" ht="12" customHeight="1" x14ac:dyDescent="0.2">
      <c r="A105" s="58" t="s">
        <v>168</v>
      </c>
      <c r="B105" s="59" t="s">
        <v>169</v>
      </c>
      <c r="C105" s="60">
        <v>0</v>
      </c>
      <c r="D105" s="60">
        <v>0</v>
      </c>
      <c r="E105" s="28"/>
    </row>
    <row r="106" spans="1:9" ht="22.5" customHeight="1" x14ac:dyDescent="0.2">
      <c r="A106" s="58" t="s">
        <v>170</v>
      </c>
      <c r="B106" s="59" t="s">
        <v>171</v>
      </c>
      <c r="C106" s="60"/>
      <c r="D106" s="60"/>
      <c r="E106" s="28"/>
    </row>
    <row r="107" spans="1:9" ht="12" customHeight="1" x14ac:dyDescent="0.2">
      <c r="A107" s="58" t="s">
        <v>172</v>
      </c>
      <c r="B107" s="59" t="s">
        <v>173</v>
      </c>
      <c r="C107" s="60">
        <f>SUM(C109:C110)</f>
        <v>49336</v>
      </c>
      <c r="D107" s="60">
        <f>SUM(D109:D110)</f>
        <v>18861</v>
      </c>
      <c r="E107" s="28"/>
    </row>
    <row r="108" spans="1:9" x14ac:dyDescent="0.2">
      <c r="A108" s="58" t="s">
        <v>16</v>
      </c>
      <c r="B108" s="59" t="s">
        <v>13</v>
      </c>
      <c r="C108" s="61"/>
      <c r="D108" s="61"/>
      <c r="E108" s="33"/>
    </row>
    <row r="109" spans="1:9" ht="12" customHeight="1" x14ac:dyDescent="0.2">
      <c r="A109" s="58" t="s">
        <v>174</v>
      </c>
      <c r="B109" s="59" t="s">
        <v>175</v>
      </c>
      <c r="C109" s="60">
        <f>D107-43300-70000</f>
        <v>-94439</v>
      </c>
      <c r="D109" s="60">
        <v>-107722</v>
      </c>
      <c r="E109" s="28"/>
    </row>
    <row r="110" spans="1:9" ht="12" customHeight="1" x14ac:dyDescent="0.2">
      <c r="A110" s="58" t="s">
        <v>176</v>
      </c>
      <c r="B110" s="59" t="s">
        <v>177</v>
      </c>
      <c r="C110" s="60">
        <v>143775</v>
      </c>
      <c r="D110" s="60">
        <v>126583</v>
      </c>
      <c r="E110" s="28"/>
    </row>
    <row r="111" spans="1:9" ht="12" customHeight="1" x14ac:dyDescent="0.2">
      <c r="A111" s="62" t="s">
        <v>178</v>
      </c>
      <c r="B111" s="63" t="s">
        <v>179</v>
      </c>
      <c r="C111" s="64">
        <f>C96+C100+C101+C103+C106+C107</f>
        <v>761791</v>
      </c>
      <c r="D111" s="64">
        <f>D96+D100+D101+D103+D106+D107</f>
        <v>745503</v>
      </c>
      <c r="E111" s="45"/>
    </row>
    <row r="112" spans="1:9" ht="12" customHeight="1" x14ac:dyDescent="0.2">
      <c r="A112" s="65" t="s">
        <v>180</v>
      </c>
      <c r="B112" s="63" t="s">
        <v>181</v>
      </c>
      <c r="C112" s="64">
        <f>C94+C111</f>
        <v>773213</v>
      </c>
      <c r="D112" s="64">
        <f>D94+D111</f>
        <v>757363</v>
      </c>
      <c r="E112" s="45"/>
    </row>
    <row r="113" spans="1:5" ht="12" customHeight="1" x14ac:dyDescent="0.2">
      <c r="C113" s="66"/>
      <c r="D113" s="66"/>
      <c r="E113" s="66"/>
    </row>
    <row r="114" spans="1:5" x14ac:dyDescent="0.2">
      <c r="A114" s="7" t="s">
        <v>182</v>
      </c>
    </row>
    <row r="115" spans="1:5" ht="37.5" customHeight="1" x14ac:dyDescent="0.2">
      <c r="A115" s="166" t="s">
        <v>183</v>
      </c>
      <c r="B115" s="167"/>
      <c r="C115" s="167"/>
      <c r="D115" s="167"/>
      <c r="E115" s="67"/>
    </row>
    <row r="116" spans="1:5" ht="32.25" customHeight="1" x14ac:dyDescent="0.2"/>
    <row r="117" spans="1:5" ht="25.5" x14ac:dyDescent="0.2">
      <c r="A117" s="68" t="s">
        <v>184</v>
      </c>
      <c r="B117" s="69" t="s">
        <v>185</v>
      </c>
      <c r="C117" s="70">
        <v>44019</v>
      </c>
    </row>
    <row r="118" spans="1:5" ht="21.75" customHeight="1" x14ac:dyDescent="0.2">
      <c r="A118" s="71"/>
      <c r="B118" s="69"/>
    </row>
    <row r="119" spans="1:5" x14ac:dyDescent="0.2">
      <c r="A119" s="72" t="s">
        <v>186</v>
      </c>
      <c r="B119" s="69" t="s">
        <v>187</v>
      </c>
      <c r="C119" s="70">
        <f>C117</f>
        <v>44019</v>
      </c>
    </row>
    <row r="120" spans="1:5" x14ac:dyDescent="0.2">
      <c r="A120" s="71"/>
    </row>
    <row r="121" spans="1:5" x14ac:dyDescent="0.2">
      <c r="A121" s="71" t="s">
        <v>188</v>
      </c>
    </row>
    <row r="122" spans="1:5" x14ac:dyDescent="0.2">
      <c r="A122" s="71"/>
    </row>
    <row r="123" spans="1:5" x14ac:dyDescent="0.2">
      <c r="A123" s="1" t="s">
        <v>189</v>
      </c>
    </row>
    <row r="124" spans="1:5" x14ac:dyDescent="0.2">
      <c r="A124" s="71" t="s">
        <v>190</v>
      </c>
    </row>
  </sheetData>
  <mergeCells count="5">
    <mergeCell ref="C1:D1"/>
    <mergeCell ref="A2:D2"/>
    <mergeCell ref="A3:D3"/>
    <mergeCell ref="F6:G6"/>
    <mergeCell ref="A115:D115"/>
  </mergeCells>
  <pageMargins left="1.1811023622047245" right="0.70866141732283472" top="0.19685039370078741" bottom="0.19685039370078741" header="0" footer="0"/>
  <pageSetup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126"/>
  <sheetViews>
    <sheetView tabSelected="1" zoomScale="80" zoomScaleNormal="80" workbookViewId="0">
      <selection activeCell="E6" sqref="E6"/>
    </sheetView>
  </sheetViews>
  <sheetFormatPr defaultRowHeight="15" x14ac:dyDescent="0.25"/>
  <cols>
    <col min="1" max="1" width="71.5703125" style="73" customWidth="1"/>
    <col min="2" max="2" width="8" style="73" customWidth="1"/>
    <col min="3" max="5" width="16.140625" style="73" customWidth="1"/>
    <col min="6" max="6" width="16.85546875" style="73" customWidth="1"/>
    <col min="7" max="163" width="9.140625" style="73"/>
    <col min="164" max="164" width="57.85546875" style="73" customWidth="1"/>
    <col min="165" max="165" width="10.85546875" style="73" customWidth="1"/>
    <col min="166" max="166" width="15.28515625" style="73" customWidth="1"/>
    <col min="167" max="167" width="15.42578125" style="73" customWidth="1"/>
    <col min="168" max="168" width="16" style="73" customWidth="1"/>
    <col min="169" max="169" width="21.42578125" style="73" customWidth="1"/>
    <col min="170" max="170" width="11.42578125" style="73" customWidth="1"/>
    <col min="171" max="419" width="9.140625" style="73"/>
    <col min="420" max="420" width="57.85546875" style="73" customWidth="1"/>
    <col min="421" max="421" width="10.85546875" style="73" customWidth="1"/>
    <col min="422" max="422" width="15.28515625" style="73" customWidth="1"/>
    <col min="423" max="423" width="15.42578125" style="73" customWidth="1"/>
    <col min="424" max="424" width="16" style="73" customWidth="1"/>
    <col min="425" max="425" width="21.42578125" style="73" customWidth="1"/>
    <col min="426" max="426" width="11.42578125" style="73" customWidth="1"/>
    <col min="427" max="675" width="9.140625" style="73"/>
    <col min="676" max="676" width="57.85546875" style="73" customWidth="1"/>
    <col min="677" max="677" width="10.85546875" style="73" customWidth="1"/>
    <col min="678" max="678" width="15.28515625" style="73" customWidth="1"/>
    <col min="679" max="679" width="15.42578125" style="73" customWidth="1"/>
    <col min="680" max="680" width="16" style="73" customWidth="1"/>
    <col min="681" max="681" width="21.42578125" style="73" customWidth="1"/>
    <col min="682" max="682" width="11.42578125" style="73" customWidth="1"/>
    <col min="683" max="931" width="9.140625" style="73"/>
    <col min="932" max="932" width="57.85546875" style="73" customWidth="1"/>
    <col min="933" max="933" width="10.85546875" style="73" customWidth="1"/>
    <col min="934" max="934" width="15.28515625" style="73" customWidth="1"/>
    <col min="935" max="935" width="15.42578125" style="73" customWidth="1"/>
    <col min="936" max="936" width="16" style="73" customWidth="1"/>
    <col min="937" max="937" width="21.42578125" style="73" customWidth="1"/>
    <col min="938" max="938" width="11.42578125" style="73" customWidth="1"/>
    <col min="939" max="1187" width="9.140625" style="73"/>
    <col min="1188" max="1188" width="57.85546875" style="73" customWidth="1"/>
    <col min="1189" max="1189" width="10.85546875" style="73" customWidth="1"/>
    <col min="1190" max="1190" width="15.28515625" style="73" customWidth="1"/>
    <col min="1191" max="1191" width="15.42578125" style="73" customWidth="1"/>
    <col min="1192" max="1192" width="16" style="73" customWidth="1"/>
    <col min="1193" max="1193" width="21.42578125" style="73" customWidth="1"/>
    <col min="1194" max="1194" width="11.42578125" style="73" customWidth="1"/>
    <col min="1195" max="1443" width="9.140625" style="73"/>
    <col min="1444" max="1444" width="57.85546875" style="73" customWidth="1"/>
    <col min="1445" max="1445" width="10.85546875" style="73" customWidth="1"/>
    <col min="1446" max="1446" width="15.28515625" style="73" customWidth="1"/>
    <col min="1447" max="1447" width="15.42578125" style="73" customWidth="1"/>
    <col min="1448" max="1448" width="16" style="73" customWidth="1"/>
    <col min="1449" max="1449" width="21.42578125" style="73" customWidth="1"/>
    <col min="1450" max="1450" width="11.42578125" style="73" customWidth="1"/>
    <col min="1451" max="1699" width="9.140625" style="73"/>
    <col min="1700" max="1700" width="57.85546875" style="73" customWidth="1"/>
    <col min="1701" max="1701" width="10.85546875" style="73" customWidth="1"/>
    <col min="1702" max="1702" width="15.28515625" style="73" customWidth="1"/>
    <col min="1703" max="1703" width="15.42578125" style="73" customWidth="1"/>
    <col min="1704" max="1704" width="16" style="73" customWidth="1"/>
    <col min="1705" max="1705" width="21.42578125" style="73" customWidth="1"/>
    <col min="1706" max="1706" width="11.42578125" style="73" customWidth="1"/>
    <col min="1707" max="1955" width="9.140625" style="73"/>
    <col min="1956" max="1956" width="57.85546875" style="73" customWidth="1"/>
    <col min="1957" max="1957" width="10.85546875" style="73" customWidth="1"/>
    <col min="1958" max="1958" width="15.28515625" style="73" customWidth="1"/>
    <col min="1959" max="1959" width="15.42578125" style="73" customWidth="1"/>
    <col min="1960" max="1960" width="16" style="73" customWidth="1"/>
    <col min="1961" max="1961" width="21.42578125" style="73" customWidth="1"/>
    <col min="1962" max="1962" width="11.42578125" style="73" customWidth="1"/>
    <col min="1963" max="2211" width="9.140625" style="73"/>
    <col min="2212" max="2212" width="57.85546875" style="73" customWidth="1"/>
    <col min="2213" max="2213" width="10.85546875" style="73" customWidth="1"/>
    <col min="2214" max="2214" width="15.28515625" style="73" customWidth="1"/>
    <col min="2215" max="2215" width="15.42578125" style="73" customWidth="1"/>
    <col min="2216" max="2216" width="16" style="73" customWidth="1"/>
    <col min="2217" max="2217" width="21.42578125" style="73" customWidth="1"/>
    <col min="2218" max="2218" width="11.42578125" style="73" customWidth="1"/>
    <col min="2219" max="2467" width="9.140625" style="73"/>
    <col min="2468" max="2468" width="57.85546875" style="73" customWidth="1"/>
    <col min="2469" max="2469" width="10.85546875" style="73" customWidth="1"/>
    <col min="2470" max="2470" width="15.28515625" style="73" customWidth="1"/>
    <col min="2471" max="2471" width="15.42578125" style="73" customWidth="1"/>
    <col min="2472" max="2472" width="16" style="73" customWidth="1"/>
    <col min="2473" max="2473" width="21.42578125" style="73" customWidth="1"/>
    <col min="2474" max="2474" width="11.42578125" style="73" customWidth="1"/>
    <col min="2475" max="2723" width="9.140625" style="73"/>
    <col min="2724" max="2724" width="57.85546875" style="73" customWidth="1"/>
    <col min="2725" max="2725" width="10.85546875" style="73" customWidth="1"/>
    <col min="2726" max="2726" width="15.28515625" style="73" customWidth="1"/>
    <col min="2727" max="2727" width="15.42578125" style="73" customWidth="1"/>
    <col min="2728" max="2728" width="16" style="73" customWidth="1"/>
    <col min="2729" max="2729" width="21.42578125" style="73" customWidth="1"/>
    <col min="2730" max="2730" width="11.42578125" style="73" customWidth="1"/>
    <col min="2731" max="2979" width="9.140625" style="73"/>
    <col min="2980" max="2980" width="57.85546875" style="73" customWidth="1"/>
    <col min="2981" max="2981" width="10.85546875" style="73" customWidth="1"/>
    <col min="2982" max="2982" width="15.28515625" style="73" customWidth="1"/>
    <col min="2983" max="2983" width="15.42578125" style="73" customWidth="1"/>
    <col min="2984" max="2984" width="16" style="73" customWidth="1"/>
    <col min="2985" max="2985" width="21.42578125" style="73" customWidth="1"/>
    <col min="2986" max="2986" width="11.42578125" style="73" customWidth="1"/>
    <col min="2987" max="3235" width="9.140625" style="73"/>
    <col min="3236" max="3236" width="57.85546875" style="73" customWidth="1"/>
    <col min="3237" max="3237" width="10.85546875" style="73" customWidth="1"/>
    <col min="3238" max="3238" width="15.28515625" style="73" customWidth="1"/>
    <col min="3239" max="3239" width="15.42578125" style="73" customWidth="1"/>
    <col min="3240" max="3240" width="16" style="73" customWidth="1"/>
    <col min="3241" max="3241" width="21.42578125" style="73" customWidth="1"/>
    <col min="3242" max="3242" width="11.42578125" style="73" customWidth="1"/>
    <col min="3243" max="3491" width="9.140625" style="73"/>
    <col min="3492" max="3492" width="57.85546875" style="73" customWidth="1"/>
    <col min="3493" max="3493" width="10.85546875" style="73" customWidth="1"/>
    <col min="3494" max="3494" width="15.28515625" style="73" customWidth="1"/>
    <col min="3495" max="3495" width="15.42578125" style="73" customWidth="1"/>
    <col min="3496" max="3496" width="16" style="73" customWidth="1"/>
    <col min="3497" max="3497" width="21.42578125" style="73" customWidth="1"/>
    <col min="3498" max="3498" width="11.42578125" style="73" customWidth="1"/>
    <col min="3499" max="3747" width="9.140625" style="73"/>
    <col min="3748" max="3748" width="57.85546875" style="73" customWidth="1"/>
    <col min="3749" max="3749" width="10.85546875" style="73" customWidth="1"/>
    <col min="3750" max="3750" width="15.28515625" style="73" customWidth="1"/>
    <col min="3751" max="3751" width="15.42578125" style="73" customWidth="1"/>
    <col min="3752" max="3752" width="16" style="73" customWidth="1"/>
    <col min="3753" max="3753" width="21.42578125" style="73" customWidth="1"/>
    <col min="3754" max="3754" width="11.42578125" style="73" customWidth="1"/>
    <col min="3755" max="4003" width="9.140625" style="73"/>
    <col min="4004" max="4004" width="57.85546875" style="73" customWidth="1"/>
    <col min="4005" max="4005" width="10.85546875" style="73" customWidth="1"/>
    <col min="4006" max="4006" width="15.28515625" style="73" customWidth="1"/>
    <col min="4007" max="4007" width="15.42578125" style="73" customWidth="1"/>
    <col min="4008" max="4008" width="16" style="73" customWidth="1"/>
    <col min="4009" max="4009" width="21.42578125" style="73" customWidth="1"/>
    <col min="4010" max="4010" width="11.42578125" style="73" customWidth="1"/>
    <col min="4011" max="4259" width="9.140625" style="73"/>
    <col min="4260" max="4260" width="57.85546875" style="73" customWidth="1"/>
    <col min="4261" max="4261" width="10.85546875" style="73" customWidth="1"/>
    <col min="4262" max="4262" width="15.28515625" style="73" customWidth="1"/>
    <col min="4263" max="4263" width="15.42578125" style="73" customWidth="1"/>
    <col min="4264" max="4264" width="16" style="73" customWidth="1"/>
    <col min="4265" max="4265" width="21.42578125" style="73" customWidth="1"/>
    <col min="4266" max="4266" width="11.42578125" style="73" customWidth="1"/>
    <col min="4267" max="4515" width="9.140625" style="73"/>
    <col min="4516" max="4516" width="57.85546875" style="73" customWidth="1"/>
    <col min="4517" max="4517" width="10.85546875" style="73" customWidth="1"/>
    <col min="4518" max="4518" width="15.28515625" style="73" customWidth="1"/>
    <col min="4519" max="4519" width="15.42578125" style="73" customWidth="1"/>
    <col min="4520" max="4520" width="16" style="73" customWidth="1"/>
    <col min="4521" max="4521" width="21.42578125" style="73" customWidth="1"/>
    <col min="4522" max="4522" width="11.42578125" style="73" customWidth="1"/>
    <col min="4523" max="4771" width="9.140625" style="73"/>
    <col min="4772" max="4772" width="57.85546875" style="73" customWidth="1"/>
    <col min="4773" max="4773" width="10.85546875" style="73" customWidth="1"/>
    <col min="4774" max="4774" width="15.28515625" style="73" customWidth="1"/>
    <col min="4775" max="4775" width="15.42578125" style="73" customWidth="1"/>
    <col min="4776" max="4776" width="16" style="73" customWidth="1"/>
    <col min="4777" max="4777" width="21.42578125" style="73" customWidth="1"/>
    <col min="4778" max="4778" width="11.42578125" style="73" customWidth="1"/>
    <col min="4779" max="5027" width="9.140625" style="73"/>
    <col min="5028" max="5028" width="57.85546875" style="73" customWidth="1"/>
    <col min="5029" max="5029" width="10.85546875" style="73" customWidth="1"/>
    <col min="5030" max="5030" width="15.28515625" style="73" customWidth="1"/>
    <col min="5031" max="5031" width="15.42578125" style="73" customWidth="1"/>
    <col min="5032" max="5032" width="16" style="73" customWidth="1"/>
    <col min="5033" max="5033" width="21.42578125" style="73" customWidth="1"/>
    <col min="5034" max="5034" width="11.42578125" style="73" customWidth="1"/>
    <col min="5035" max="5283" width="9.140625" style="73"/>
    <col min="5284" max="5284" width="57.85546875" style="73" customWidth="1"/>
    <col min="5285" max="5285" width="10.85546875" style="73" customWidth="1"/>
    <col min="5286" max="5286" width="15.28515625" style="73" customWidth="1"/>
    <col min="5287" max="5287" width="15.42578125" style="73" customWidth="1"/>
    <col min="5288" max="5288" width="16" style="73" customWidth="1"/>
    <col min="5289" max="5289" width="21.42578125" style="73" customWidth="1"/>
    <col min="5290" max="5290" width="11.42578125" style="73" customWidth="1"/>
    <col min="5291" max="5539" width="9.140625" style="73"/>
    <col min="5540" max="5540" width="57.85546875" style="73" customWidth="1"/>
    <col min="5541" max="5541" width="10.85546875" style="73" customWidth="1"/>
    <col min="5542" max="5542" width="15.28515625" style="73" customWidth="1"/>
    <col min="5543" max="5543" width="15.42578125" style="73" customWidth="1"/>
    <col min="5544" max="5544" width="16" style="73" customWidth="1"/>
    <col min="5545" max="5545" width="21.42578125" style="73" customWidth="1"/>
    <col min="5546" max="5546" width="11.42578125" style="73" customWidth="1"/>
    <col min="5547" max="5795" width="9.140625" style="73"/>
    <col min="5796" max="5796" width="57.85546875" style="73" customWidth="1"/>
    <col min="5797" max="5797" width="10.85546875" style="73" customWidth="1"/>
    <col min="5798" max="5798" width="15.28515625" style="73" customWidth="1"/>
    <col min="5799" max="5799" width="15.42578125" style="73" customWidth="1"/>
    <col min="5800" max="5800" width="16" style="73" customWidth="1"/>
    <col min="5801" max="5801" width="21.42578125" style="73" customWidth="1"/>
    <col min="5802" max="5802" width="11.42578125" style="73" customWidth="1"/>
    <col min="5803" max="6051" width="9.140625" style="73"/>
    <col min="6052" max="6052" width="57.85546875" style="73" customWidth="1"/>
    <col min="6053" max="6053" width="10.85546875" style="73" customWidth="1"/>
    <col min="6054" max="6054" width="15.28515625" style="73" customWidth="1"/>
    <col min="6055" max="6055" width="15.42578125" style="73" customWidth="1"/>
    <col min="6056" max="6056" width="16" style="73" customWidth="1"/>
    <col min="6057" max="6057" width="21.42578125" style="73" customWidth="1"/>
    <col min="6058" max="6058" width="11.42578125" style="73" customWidth="1"/>
    <col min="6059" max="6307" width="9.140625" style="73"/>
    <col min="6308" max="6308" width="57.85546875" style="73" customWidth="1"/>
    <col min="6309" max="6309" width="10.85546875" style="73" customWidth="1"/>
    <col min="6310" max="6310" width="15.28515625" style="73" customWidth="1"/>
    <col min="6311" max="6311" width="15.42578125" style="73" customWidth="1"/>
    <col min="6312" max="6312" width="16" style="73" customWidth="1"/>
    <col min="6313" max="6313" width="21.42578125" style="73" customWidth="1"/>
    <col min="6314" max="6314" width="11.42578125" style="73" customWidth="1"/>
    <col min="6315" max="6563" width="9.140625" style="73"/>
    <col min="6564" max="6564" width="57.85546875" style="73" customWidth="1"/>
    <col min="6565" max="6565" width="10.85546875" style="73" customWidth="1"/>
    <col min="6566" max="6566" width="15.28515625" style="73" customWidth="1"/>
    <col min="6567" max="6567" width="15.42578125" style="73" customWidth="1"/>
    <col min="6568" max="6568" width="16" style="73" customWidth="1"/>
    <col min="6569" max="6569" width="21.42578125" style="73" customWidth="1"/>
    <col min="6570" max="6570" width="11.42578125" style="73" customWidth="1"/>
    <col min="6571" max="6819" width="9.140625" style="73"/>
    <col min="6820" max="6820" width="57.85546875" style="73" customWidth="1"/>
    <col min="6821" max="6821" width="10.85546875" style="73" customWidth="1"/>
    <col min="6822" max="6822" width="15.28515625" style="73" customWidth="1"/>
    <col min="6823" max="6823" width="15.42578125" style="73" customWidth="1"/>
    <col min="6824" max="6824" width="16" style="73" customWidth="1"/>
    <col min="6825" max="6825" width="21.42578125" style="73" customWidth="1"/>
    <col min="6826" max="6826" width="11.42578125" style="73" customWidth="1"/>
    <col min="6827" max="7075" width="9.140625" style="73"/>
    <col min="7076" max="7076" width="57.85546875" style="73" customWidth="1"/>
    <col min="7077" max="7077" width="10.85546875" style="73" customWidth="1"/>
    <col min="7078" max="7078" width="15.28515625" style="73" customWidth="1"/>
    <col min="7079" max="7079" width="15.42578125" style="73" customWidth="1"/>
    <col min="7080" max="7080" width="16" style="73" customWidth="1"/>
    <col min="7081" max="7081" width="21.42578125" style="73" customWidth="1"/>
    <col min="7082" max="7082" width="11.42578125" style="73" customWidth="1"/>
    <col min="7083" max="7331" width="9.140625" style="73"/>
    <col min="7332" max="7332" width="57.85546875" style="73" customWidth="1"/>
    <col min="7333" max="7333" width="10.85546875" style="73" customWidth="1"/>
    <col min="7334" max="7334" width="15.28515625" style="73" customWidth="1"/>
    <col min="7335" max="7335" width="15.42578125" style="73" customWidth="1"/>
    <col min="7336" max="7336" width="16" style="73" customWidth="1"/>
    <col min="7337" max="7337" width="21.42578125" style="73" customWidth="1"/>
    <col min="7338" max="7338" width="11.42578125" style="73" customWidth="1"/>
    <col min="7339" max="7587" width="9.140625" style="73"/>
    <col min="7588" max="7588" width="57.85546875" style="73" customWidth="1"/>
    <col min="7589" max="7589" width="10.85546875" style="73" customWidth="1"/>
    <col min="7590" max="7590" width="15.28515625" style="73" customWidth="1"/>
    <col min="7591" max="7591" width="15.42578125" style="73" customWidth="1"/>
    <col min="7592" max="7592" width="16" style="73" customWidth="1"/>
    <col min="7593" max="7593" width="21.42578125" style="73" customWidth="1"/>
    <col min="7594" max="7594" width="11.42578125" style="73" customWidth="1"/>
    <col min="7595" max="7843" width="9.140625" style="73"/>
    <col min="7844" max="7844" width="57.85546875" style="73" customWidth="1"/>
    <col min="7845" max="7845" width="10.85546875" style="73" customWidth="1"/>
    <col min="7846" max="7846" width="15.28515625" style="73" customWidth="1"/>
    <col min="7847" max="7847" width="15.42578125" style="73" customWidth="1"/>
    <col min="7848" max="7848" width="16" style="73" customWidth="1"/>
    <col min="7849" max="7849" width="21.42578125" style="73" customWidth="1"/>
    <col min="7850" max="7850" width="11.42578125" style="73" customWidth="1"/>
    <col min="7851" max="8099" width="9.140625" style="73"/>
    <col min="8100" max="8100" width="57.85546875" style="73" customWidth="1"/>
    <col min="8101" max="8101" width="10.85546875" style="73" customWidth="1"/>
    <col min="8102" max="8102" width="15.28515625" style="73" customWidth="1"/>
    <col min="8103" max="8103" width="15.42578125" style="73" customWidth="1"/>
    <col min="8104" max="8104" width="16" style="73" customWidth="1"/>
    <col min="8105" max="8105" width="21.42578125" style="73" customWidth="1"/>
    <col min="8106" max="8106" width="11.42578125" style="73" customWidth="1"/>
    <col min="8107" max="8355" width="9.140625" style="73"/>
    <col min="8356" max="8356" width="57.85546875" style="73" customWidth="1"/>
    <col min="8357" max="8357" width="10.85546875" style="73" customWidth="1"/>
    <col min="8358" max="8358" width="15.28515625" style="73" customWidth="1"/>
    <col min="8359" max="8359" width="15.42578125" style="73" customWidth="1"/>
    <col min="8360" max="8360" width="16" style="73" customWidth="1"/>
    <col min="8361" max="8361" width="21.42578125" style="73" customWidth="1"/>
    <col min="8362" max="8362" width="11.42578125" style="73" customWidth="1"/>
    <col min="8363" max="8611" width="9.140625" style="73"/>
    <col min="8612" max="8612" width="57.85546875" style="73" customWidth="1"/>
    <col min="8613" max="8613" width="10.85546875" style="73" customWidth="1"/>
    <col min="8614" max="8614" width="15.28515625" style="73" customWidth="1"/>
    <col min="8615" max="8615" width="15.42578125" style="73" customWidth="1"/>
    <col min="8616" max="8616" width="16" style="73" customWidth="1"/>
    <col min="8617" max="8617" width="21.42578125" style="73" customWidth="1"/>
    <col min="8618" max="8618" width="11.42578125" style="73" customWidth="1"/>
    <col min="8619" max="8867" width="9.140625" style="73"/>
    <col min="8868" max="8868" width="57.85546875" style="73" customWidth="1"/>
    <col min="8869" max="8869" width="10.85546875" style="73" customWidth="1"/>
    <col min="8870" max="8870" width="15.28515625" style="73" customWidth="1"/>
    <col min="8871" max="8871" width="15.42578125" style="73" customWidth="1"/>
    <col min="8872" max="8872" width="16" style="73" customWidth="1"/>
    <col min="8873" max="8873" width="21.42578125" style="73" customWidth="1"/>
    <col min="8874" max="8874" width="11.42578125" style="73" customWidth="1"/>
    <col min="8875" max="9123" width="9.140625" style="73"/>
    <col min="9124" max="9124" width="57.85546875" style="73" customWidth="1"/>
    <col min="9125" max="9125" width="10.85546875" style="73" customWidth="1"/>
    <col min="9126" max="9126" width="15.28515625" style="73" customWidth="1"/>
    <col min="9127" max="9127" width="15.42578125" style="73" customWidth="1"/>
    <col min="9128" max="9128" width="16" style="73" customWidth="1"/>
    <col min="9129" max="9129" width="21.42578125" style="73" customWidth="1"/>
    <col min="9130" max="9130" width="11.42578125" style="73" customWidth="1"/>
    <col min="9131" max="9379" width="9.140625" style="73"/>
    <col min="9380" max="9380" width="57.85546875" style="73" customWidth="1"/>
    <col min="9381" max="9381" width="10.85546875" style="73" customWidth="1"/>
    <col min="9382" max="9382" width="15.28515625" style="73" customWidth="1"/>
    <col min="9383" max="9383" width="15.42578125" style="73" customWidth="1"/>
    <col min="9384" max="9384" width="16" style="73" customWidth="1"/>
    <col min="9385" max="9385" width="21.42578125" style="73" customWidth="1"/>
    <col min="9386" max="9386" width="11.42578125" style="73" customWidth="1"/>
    <col min="9387" max="9635" width="9.140625" style="73"/>
    <col min="9636" max="9636" width="57.85546875" style="73" customWidth="1"/>
    <col min="9637" max="9637" width="10.85546875" style="73" customWidth="1"/>
    <col min="9638" max="9638" width="15.28515625" style="73" customWidth="1"/>
    <col min="9639" max="9639" width="15.42578125" style="73" customWidth="1"/>
    <col min="9640" max="9640" width="16" style="73" customWidth="1"/>
    <col min="9641" max="9641" width="21.42578125" style="73" customWidth="1"/>
    <col min="9642" max="9642" width="11.42578125" style="73" customWidth="1"/>
    <col min="9643" max="9891" width="9.140625" style="73"/>
    <col min="9892" max="9892" width="57.85546875" style="73" customWidth="1"/>
    <col min="9893" max="9893" width="10.85546875" style="73" customWidth="1"/>
    <col min="9894" max="9894" width="15.28515625" style="73" customWidth="1"/>
    <col min="9895" max="9895" width="15.42578125" style="73" customWidth="1"/>
    <col min="9896" max="9896" width="16" style="73" customWidth="1"/>
    <col min="9897" max="9897" width="21.42578125" style="73" customWidth="1"/>
    <col min="9898" max="9898" width="11.42578125" style="73" customWidth="1"/>
    <col min="9899" max="10147" width="9.140625" style="73"/>
    <col min="10148" max="10148" width="57.85546875" style="73" customWidth="1"/>
    <col min="10149" max="10149" width="10.85546875" style="73" customWidth="1"/>
    <col min="10150" max="10150" width="15.28515625" style="73" customWidth="1"/>
    <col min="10151" max="10151" width="15.42578125" style="73" customWidth="1"/>
    <col min="10152" max="10152" width="16" style="73" customWidth="1"/>
    <col min="10153" max="10153" width="21.42578125" style="73" customWidth="1"/>
    <col min="10154" max="10154" width="11.42578125" style="73" customWidth="1"/>
    <col min="10155" max="10403" width="9.140625" style="73"/>
    <col min="10404" max="10404" width="57.85546875" style="73" customWidth="1"/>
    <col min="10405" max="10405" width="10.85546875" style="73" customWidth="1"/>
    <col min="10406" max="10406" width="15.28515625" style="73" customWidth="1"/>
    <col min="10407" max="10407" width="15.42578125" style="73" customWidth="1"/>
    <col min="10408" max="10408" width="16" style="73" customWidth="1"/>
    <col min="10409" max="10409" width="21.42578125" style="73" customWidth="1"/>
    <col min="10410" max="10410" width="11.42578125" style="73" customWidth="1"/>
    <col min="10411" max="10659" width="9.140625" style="73"/>
    <col min="10660" max="10660" width="57.85546875" style="73" customWidth="1"/>
    <col min="10661" max="10661" width="10.85546875" style="73" customWidth="1"/>
    <col min="10662" max="10662" width="15.28515625" style="73" customWidth="1"/>
    <col min="10663" max="10663" width="15.42578125" style="73" customWidth="1"/>
    <col min="10664" max="10664" width="16" style="73" customWidth="1"/>
    <col min="10665" max="10665" width="21.42578125" style="73" customWidth="1"/>
    <col min="10666" max="10666" width="11.42578125" style="73" customWidth="1"/>
    <col min="10667" max="10915" width="9.140625" style="73"/>
    <col min="10916" max="10916" width="57.85546875" style="73" customWidth="1"/>
    <col min="10917" max="10917" width="10.85546875" style="73" customWidth="1"/>
    <col min="10918" max="10918" width="15.28515625" style="73" customWidth="1"/>
    <col min="10919" max="10919" width="15.42578125" style="73" customWidth="1"/>
    <col min="10920" max="10920" width="16" style="73" customWidth="1"/>
    <col min="10921" max="10921" width="21.42578125" style="73" customWidth="1"/>
    <col min="10922" max="10922" width="11.42578125" style="73" customWidth="1"/>
    <col min="10923" max="11171" width="9.140625" style="73"/>
    <col min="11172" max="11172" width="57.85546875" style="73" customWidth="1"/>
    <col min="11173" max="11173" width="10.85546875" style="73" customWidth="1"/>
    <col min="11174" max="11174" width="15.28515625" style="73" customWidth="1"/>
    <col min="11175" max="11175" width="15.42578125" style="73" customWidth="1"/>
    <col min="11176" max="11176" width="16" style="73" customWidth="1"/>
    <col min="11177" max="11177" width="21.42578125" style="73" customWidth="1"/>
    <col min="11178" max="11178" width="11.42578125" style="73" customWidth="1"/>
    <col min="11179" max="11427" width="9.140625" style="73"/>
    <col min="11428" max="11428" width="57.85546875" style="73" customWidth="1"/>
    <col min="11429" max="11429" width="10.85546875" style="73" customWidth="1"/>
    <col min="11430" max="11430" width="15.28515625" style="73" customWidth="1"/>
    <col min="11431" max="11431" width="15.42578125" style="73" customWidth="1"/>
    <col min="11432" max="11432" width="16" style="73" customWidth="1"/>
    <col min="11433" max="11433" width="21.42578125" style="73" customWidth="1"/>
    <col min="11434" max="11434" width="11.42578125" style="73" customWidth="1"/>
    <col min="11435" max="11683" width="9.140625" style="73"/>
    <col min="11684" max="11684" width="57.85546875" style="73" customWidth="1"/>
    <col min="11685" max="11685" width="10.85546875" style="73" customWidth="1"/>
    <col min="11686" max="11686" width="15.28515625" style="73" customWidth="1"/>
    <col min="11687" max="11687" width="15.42578125" style="73" customWidth="1"/>
    <col min="11688" max="11688" width="16" style="73" customWidth="1"/>
    <col min="11689" max="11689" width="21.42578125" style="73" customWidth="1"/>
    <col min="11690" max="11690" width="11.42578125" style="73" customWidth="1"/>
    <col min="11691" max="11939" width="9.140625" style="73"/>
    <col min="11940" max="11940" width="57.85546875" style="73" customWidth="1"/>
    <col min="11941" max="11941" width="10.85546875" style="73" customWidth="1"/>
    <col min="11942" max="11942" width="15.28515625" style="73" customWidth="1"/>
    <col min="11943" max="11943" width="15.42578125" style="73" customWidth="1"/>
    <col min="11944" max="11944" width="16" style="73" customWidth="1"/>
    <col min="11945" max="11945" width="21.42578125" style="73" customWidth="1"/>
    <col min="11946" max="11946" width="11.42578125" style="73" customWidth="1"/>
    <col min="11947" max="12195" width="9.140625" style="73"/>
    <col min="12196" max="12196" width="57.85546875" style="73" customWidth="1"/>
    <col min="12197" max="12197" width="10.85546875" style="73" customWidth="1"/>
    <col min="12198" max="12198" width="15.28515625" style="73" customWidth="1"/>
    <col min="12199" max="12199" width="15.42578125" style="73" customWidth="1"/>
    <col min="12200" max="12200" width="16" style="73" customWidth="1"/>
    <col min="12201" max="12201" width="21.42578125" style="73" customWidth="1"/>
    <col min="12202" max="12202" width="11.42578125" style="73" customWidth="1"/>
    <col min="12203" max="12451" width="9.140625" style="73"/>
    <col min="12452" max="12452" width="57.85546875" style="73" customWidth="1"/>
    <col min="12453" max="12453" width="10.85546875" style="73" customWidth="1"/>
    <col min="12454" max="12454" width="15.28515625" style="73" customWidth="1"/>
    <col min="12455" max="12455" width="15.42578125" style="73" customWidth="1"/>
    <col min="12456" max="12456" width="16" style="73" customWidth="1"/>
    <col min="12457" max="12457" width="21.42578125" style="73" customWidth="1"/>
    <col min="12458" max="12458" width="11.42578125" style="73" customWidth="1"/>
    <col min="12459" max="12707" width="9.140625" style="73"/>
    <col min="12708" max="12708" width="57.85546875" style="73" customWidth="1"/>
    <col min="12709" max="12709" width="10.85546875" style="73" customWidth="1"/>
    <col min="12710" max="12710" width="15.28515625" style="73" customWidth="1"/>
    <col min="12711" max="12711" width="15.42578125" style="73" customWidth="1"/>
    <col min="12712" max="12712" width="16" style="73" customWidth="1"/>
    <col min="12713" max="12713" width="21.42578125" style="73" customWidth="1"/>
    <col min="12714" max="12714" width="11.42578125" style="73" customWidth="1"/>
    <col min="12715" max="12963" width="9.140625" style="73"/>
    <col min="12964" max="12964" width="57.85546875" style="73" customWidth="1"/>
    <col min="12965" max="12965" width="10.85546875" style="73" customWidth="1"/>
    <col min="12966" max="12966" width="15.28515625" style="73" customWidth="1"/>
    <col min="12967" max="12967" width="15.42578125" style="73" customWidth="1"/>
    <col min="12968" max="12968" width="16" style="73" customWidth="1"/>
    <col min="12969" max="12969" width="21.42578125" style="73" customWidth="1"/>
    <col min="12970" max="12970" width="11.42578125" style="73" customWidth="1"/>
    <col min="12971" max="13219" width="9.140625" style="73"/>
    <col min="13220" max="13220" width="57.85546875" style="73" customWidth="1"/>
    <col min="13221" max="13221" width="10.85546875" style="73" customWidth="1"/>
    <col min="13222" max="13222" width="15.28515625" style="73" customWidth="1"/>
    <col min="13223" max="13223" width="15.42578125" style="73" customWidth="1"/>
    <col min="13224" max="13224" width="16" style="73" customWidth="1"/>
    <col min="13225" max="13225" width="21.42578125" style="73" customWidth="1"/>
    <col min="13226" max="13226" width="11.42578125" style="73" customWidth="1"/>
    <col min="13227" max="13475" width="9.140625" style="73"/>
    <col min="13476" max="13476" width="57.85546875" style="73" customWidth="1"/>
    <col min="13477" max="13477" width="10.85546875" style="73" customWidth="1"/>
    <col min="13478" max="13478" width="15.28515625" style="73" customWidth="1"/>
    <col min="13479" max="13479" width="15.42578125" style="73" customWidth="1"/>
    <col min="13480" max="13480" width="16" style="73" customWidth="1"/>
    <col min="13481" max="13481" width="21.42578125" style="73" customWidth="1"/>
    <col min="13482" max="13482" width="11.42578125" style="73" customWidth="1"/>
    <col min="13483" max="13731" width="9.140625" style="73"/>
    <col min="13732" max="13732" width="57.85546875" style="73" customWidth="1"/>
    <col min="13733" max="13733" width="10.85546875" style="73" customWidth="1"/>
    <col min="13734" max="13734" width="15.28515625" style="73" customWidth="1"/>
    <col min="13735" max="13735" width="15.42578125" style="73" customWidth="1"/>
    <col min="13736" max="13736" width="16" style="73" customWidth="1"/>
    <col min="13737" max="13737" width="21.42578125" style="73" customWidth="1"/>
    <col min="13738" max="13738" width="11.42578125" style="73" customWidth="1"/>
    <col min="13739" max="13987" width="9.140625" style="73"/>
    <col min="13988" max="13988" width="57.85546875" style="73" customWidth="1"/>
    <col min="13989" max="13989" width="10.85546875" style="73" customWidth="1"/>
    <col min="13990" max="13990" width="15.28515625" style="73" customWidth="1"/>
    <col min="13991" max="13991" width="15.42578125" style="73" customWidth="1"/>
    <col min="13992" max="13992" width="16" style="73" customWidth="1"/>
    <col min="13993" max="13993" width="21.42578125" style="73" customWidth="1"/>
    <col min="13994" max="13994" width="11.42578125" style="73" customWidth="1"/>
    <col min="13995" max="14243" width="9.140625" style="73"/>
    <col min="14244" max="14244" width="57.85546875" style="73" customWidth="1"/>
    <col min="14245" max="14245" width="10.85546875" style="73" customWidth="1"/>
    <col min="14246" max="14246" width="15.28515625" style="73" customWidth="1"/>
    <col min="14247" max="14247" width="15.42578125" style="73" customWidth="1"/>
    <col min="14248" max="14248" width="16" style="73" customWidth="1"/>
    <col min="14249" max="14249" width="21.42578125" style="73" customWidth="1"/>
    <col min="14250" max="14250" width="11.42578125" style="73" customWidth="1"/>
    <col min="14251" max="14499" width="9.140625" style="73"/>
    <col min="14500" max="14500" width="57.85546875" style="73" customWidth="1"/>
    <col min="14501" max="14501" width="10.85546875" style="73" customWidth="1"/>
    <col min="14502" max="14502" width="15.28515625" style="73" customWidth="1"/>
    <col min="14503" max="14503" width="15.42578125" style="73" customWidth="1"/>
    <col min="14504" max="14504" width="16" style="73" customWidth="1"/>
    <col min="14505" max="14505" width="21.42578125" style="73" customWidth="1"/>
    <col min="14506" max="14506" width="11.42578125" style="73" customWidth="1"/>
    <col min="14507" max="14755" width="9.140625" style="73"/>
    <col min="14756" max="14756" width="57.85546875" style="73" customWidth="1"/>
    <col min="14757" max="14757" width="10.85546875" style="73" customWidth="1"/>
    <col min="14758" max="14758" width="15.28515625" style="73" customWidth="1"/>
    <col min="14759" max="14759" width="15.42578125" style="73" customWidth="1"/>
    <col min="14760" max="14760" width="16" style="73" customWidth="1"/>
    <col min="14761" max="14761" width="21.42578125" style="73" customWidth="1"/>
    <col min="14762" max="14762" width="11.42578125" style="73" customWidth="1"/>
    <col min="14763" max="15011" width="9.140625" style="73"/>
    <col min="15012" max="15012" width="57.85546875" style="73" customWidth="1"/>
    <col min="15013" max="15013" width="10.85546875" style="73" customWidth="1"/>
    <col min="15014" max="15014" width="15.28515625" style="73" customWidth="1"/>
    <col min="15015" max="15015" width="15.42578125" style="73" customWidth="1"/>
    <col min="15016" max="15016" width="16" style="73" customWidth="1"/>
    <col min="15017" max="15017" width="21.42578125" style="73" customWidth="1"/>
    <col min="15018" max="15018" width="11.42578125" style="73" customWidth="1"/>
    <col min="15019" max="15267" width="9.140625" style="73"/>
    <col min="15268" max="15268" width="57.85546875" style="73" customWidth="1"/>
    <col min="15269" max="15269" width="10.85546875" style="73" customWidth="1"/>
    <col min="15270" max="15270" width="15.28515625" style="73" customWidth="1"/>
    <col min="15271" max="15271" width="15.42578125" style="73" customWidth="1"/>
    <col min="15272" max="15272" width="16" style="73" customWidth="1"/>
    <col min="15273" max="15273" width="21.42578125" style="73" customWidth="1"/>
    <col min="15274" max="15274" width="11.42578125" style="73" customWidth="1"/>
    <col min="15275" max="15523" width="9.140625" style="73"/>
    <col min="15524" max="15524" width="57.85546875" style="73" customWidth="1"/>
    <col min="15525" max="15525" width="10.85546875" style="73" customWidth="1"/>
    <col min="15526" max="15526" width="15.28515625" style="73" customWidth="1"/>
    <col min="15527" max="15527" width="15.42578125" style="73" customWidth="1"/>
    <col min="15528" max="15528" width="16" style="73" customWidth="1"/>
    <col min="15529" max="15529" width="21.42578125" style="73" customWidth="1"/>
    <col min="15530" max="15530" width="11.42578125" style="73" customWidth="1"/>
    <col min="15531" max="15779" width="9.140625" style="73"/>
    <col min="15780" max="15780" width="57.85546875" style="73" customWidth="1"/>
    <col min="15781" max="15781" width="10.85546875" style="73" customWidth="1"/>
    <col min="15782" max="15782" width="15.28515625" style="73" customWidth="1"/>
    <col min="15783" max="15783" width="15.42578125" style="73" customWidth="1"/>
    <col min="15784" max="15784" width="16" style="73" customWidth="1"/>
    <col min="15785" max="15785" width="21.42578125" style="73" customWidth="1"/>
    <col min="15786" max="15786" width="11.42578125" style="73" customWidth="1"/>
    <col min="15787" max="16035" width="9.140625" style="73"/>
    <col min="16036" max="16036" width="57.85546875" style="73" customWidth="1"/>
    <col min="16037" max="16037" width="10.85546875" style="73" customWidth="1"/>
    <col min="16038" max="16038" width="15.28515625" style="73" customWidth="1"/>
    <col min="16039" max="16039" width="15.42578125" style="73" customWidth="1"/>
    <col min="16040" max="16040" width="16" style="73" customWidth="1"/>
    <col min="16041" max="16041" width="21.42578125" style="73" customWidth="1"/>
    <col min="16042" max="16042" width="11.42578125" style="73" customWidth="1"/>
    <col min="16043" max="16384" width="9.140625" style="73"/>
  </cols>
  <sheetData>
    <row r="1" spans="1:6" x14ac:dyDescent="0.25">
      <c r="D1" s="168" t="s">
        <v>191</v>
      </c>
      <c r="E1" s="169"/>
      <c r="F1" s="169"/>
    </row>
    <row r="2" spans="1:6" x14ac:dyDescent="0.25">
      <c r="A2" s="170" t="s">
        <v>192</v>
      </c>
      <c r="B2" s="170"/>
      <c r="C2" s="170"/>
      <c r="D2" s="170"/>
      <c r="E2" s="170"/>
      <c r="F2" s="170"/>
    </row>
    <row r="3" spans="1:6" x14ac:dyDescent="0.25">
      <c r="A3" s="171" t="s">
        <v>2</v>
      </c>
      <c r="B3" s="171"/>
      <c r="C3" s="171"/>
      <c r="D3" s="171"/>
      <c r="E3" s="171"/>
      <c r="F3" s="171"/>
    </row>
    <row r="4" spans="1:6" x14ac:dyDescent="0.25">
      <c r="A4" s="75" t="str">
        <f>Баланс!A4</f>
        <v xml:space="preserve"> по состоянию на 1 </v>
      </c>
      <c r="B4" s="76" t="str">
        <f>Баланс!B4</f>
        <v>Июля 2020 года</v>
      </c>
      <c r="C4" s="76"/>
      <c r="D4" s="76"/>
      <c r="E4" s="76"/>
      <c r="F4" s="76"/>
    </row>
    <row r="5" spans="1:6" s="77" customFormat="1" x14ac:dyDescent="0.25">
      <c r="F5" s="78" t="s">
        <v>193</v>
      </c>
    </row>
    <row r="6" spans="1:6" ht="114" x14ac:dyDescent="0.25">
      <c r="A6" s="79" t="s">
        <v>6</v>
      </c>
      <c r="B6" s="79" t="s">
        <v>7</v>
      </c>
      <c r="C6" s="79" t="s">
        <v>350</v>
      </c>
      <c r="D6" s="79" t="s">
        <v>194</v>
      </c>
      <c r="E6" s="80" t="s">
        <v>195</v>
      </c>
      <c r="F6" s="79" t="s">
        <v>196</v>
      </c>
    </row>
    <row r="7" spans="1:6" x14ac:dyDescent="0.25">
      <c r="A7" s="81">
        <v>1</v>
      </c>
      <c r="B7" s="81">
        <v>2</v>
      </c>
      <c r="C7" s="81">
        <v>3</v>
      </c>
      <c r="D7" s="81">
        <v>4</v>
      </c>
      <c r="E7" s="82">
        <v>5</v>
      </c>
      <c r="F7" s="81">
        <v>6</v>
      </c>
    </row>
    <row r="8" spans="1:6" x14ac:dyDescent="0.25">
      <c r="A8" s="83" t="s">
        <v>197</v>
      </c>
      <c r="B8" s="84" t="s">
        <v>15</v>
      </c>
      <c r="C8" s="85">
        <v>9134</v>
      </c>
      <c r="D8" s="85">
        <v>11966</v>
      </c>
      <c r="E8" s="85">
        <v>5135</v>
      </c>
      <c r="F8" s="86">
        <v>8000</v>
      </c>
    </row>
    <row r="9" spans="1:6" x14ac:dyDescent="0.25">
      <c r="A9" s="87" t="s">
        <v>198</v>
      </c>
      <c r="B9" s="84" t="s">
        <v>13</v>
      </c>
      <c r="C9" s="88" t="s">
        <v>13</v>
      </c>
      <c r="D9" s="89" t="s">
        <v>13</v>
      </c>
      <c r="E9" s="90" t="s">
        <v>13</v>
      </c>
      <c r="F9" s="91" t="s">
        <v>13</v>
      </c>
    </row>
    <row r="10" spans="1:6" x14ac:dyDescent="0.25">
      <c r="A10" s="92" t="s">
        <v>199</v>
      </c>
      <c r="B10" s="84" t="s">
        <v>18</v>
      </c>
      <c r="C10" s="93">
        <v>0</v>
      </c>
      <c r="D10" s="94">
        <v>0</v>
      </c>
      <c r="E10" s="95">
        <v>0</v>
      </c>
      <c r="F10" s="96">
        <v>0</v>
      </c>
    </row>
    <row r="11" spans="1:6" x14ac:dyDescent="0.25">
      <c r="A11" s="92" t="s">
        <v>200</v>
      </c>
      <c r="B11" s="84" t="s">
        <v>20</v>
      </c>
      <c r="C11" s="93">
        <v>0</v>
      </c>
      <c r="D11" s="94">
        <v>0</v>
      </c>
      <c r="E11" s="95">
        <v>0</v>
      </c>
      <c r="F11" s="96">
        <v>0</v>
      </c>
    </row>
    <row r="12" spans="1:6" x14ac:dyDescent="0.25">
      <c r="A12" s="92" t="s">
        <v>201</v>
      </c>
      <c r="B12" s="84" t="s">
        <v>202</v>
      </c>
      <c r="C12" s="93">
        <v>4556</v>
      </c>
      <c r="D12" s="93">
        <v>5605</v>
      </c>
      <c r="E12" s="95">
        <v>3916</v>
      </c>
      <c r="F12" s="96">
        <v>4640</v>
      </c>
    </row>
    <row r="13" spans="1:6" ht="17.25" customHeight="1" x14ac:dyDescent="0.25">
      <c r="A13" s="97" t="s">
        <v>198</v>
      </c>
      <c r="B13" s="84" t="s">
        <v>13</v>
      </c>
      <c r="C13" s="88" t="s">
        <v>13</v>
      </c>
      <c r="D13" s="89" t="s">
        <v>13</v>
      </c>
      <c r="E13" s="90" t="s">
        <v>13</v>
      </c>
      <c r="F13" s="91" t="s">
        <v>13</v>
      </c>
    </row>
    <row r="14" spans="1:6" ht="30" x14ac:dyDescent="0.25">
      <c r="A14" s="98" t="s">
        <v>203</v>
      </c>
      <c r="B14" s="99" t="s">
        <v>204</v>
      </c>
      <c r="C14" s="100">
        <v>1676</v>
      </c>
      <c r="D14" s="101">
        <v>1711</v>
      </c>
      <c r="E14" s="102">
        <v>3031</v>
      </c>
      <c r="F14" s="103">
        <v>3031</v>
      </c>
    </row>
    <row r="15" spans="1:6" ht="15" customHeight="1" x14ac:dyDescent="0.25">
      <c r="A15" s="97" t="s">
        <v>198</v>
      </c>
      <c r="B15" s="99"/>
      <c r="C15" s="100"/>
      <c r="D15" s="101"/>
      <c r="E15" s="102"/>
      <c r="F15" s="103"/>
    </row>
    <row r="16" spans="1:6" ht="45" x14ac:dyDescent="0.25">
      <c r="A16" s="104" t="s">
        <v>205</v>
      </c>
      <c r="B16" s="99" t="s">
        <v>206</v>
      </c>
      <c r="C16" s="100">
        <v>1651</v>
      </c>
      <c r="D16" s="105">
        <v>1651</v>
      </c>
      <c r="E16" s="102">
        <v>3031</v>
      </c>
      <c r="F16" s="103">
        <v>3031</v>
      </c>
    </row>
    <row r="17" spans="1:6" ht="45" x14ac:dyDescent="0.25">
      <c r="A17" s="106" t="s">
        <v>207</v>
      </c>
      <c r="B17" s="84" t="s">
        <v>208</v>
      </c>
      <c r="C17" s="93">
        <v>25</v>
      </c>
      <c r="D17" s="105">
        <v>60</v>
      </c>
      <c r="E17" s="95">
        <v>0</v>
      </c>
      <c r="F17" s="96">
        <v>0</v>
      </c>
    </row>
    <row r="18" spans="1:6" ht="30" x14ac:dyDescent="0.25">
      <c r="A18" s="98" t="s">
        <v>209</v>
      </c>
      <c r="B18" s="99" t="s">
        <v>210</v>
      </c>
      <c r="C18" s="100">
        <v>2880</v>
      </c>
      <c r="D18" s="105">
        <v>3894</v>
      </c>
      <c r="E18" s="102">
        <v>885</v>
      </c>
      <c r="F18" s="103">
        <v>1609</v>
      </c>
    </row>
    <row r="19" spans="1:6" ht="20.25" customHeight="1" x14ac:dyDescent="0.25">
      <c r="A19" s="97" t="s">
        <v>198</v>
      </c>
      <c r="B19" s="99"/>
      <c r="C19" s="100"/>
      <c r="D19" s="105"/>
      <c r="E19" s="102"/>
      <c r="F19" s="103"/>
    </row>
    <row r="20" spans="1:6" ht="45" x14ac:dyDescent="0.25">
      <c r="A20" s="106" t="s">
        <v>211</v>
      </c>
      <c r="B20" s="84" t="s">
        <v>212</v>
      </c>
      <c r="C20" s="93">
        <v>1609</v>
      </c>
      <c r="D20" s="105">
        <v>1609</v>
      </c>
      <c r="E20" s="95">
        <v>0</v>
      </c>
      <c r="F20" s="107" t="s">
        <v>213</v>
      </c>
    </row>
    <row r="21" spans="1:6" ht="30" x14ac:dyDescent="0.25">
      <c r="A21" s="106" t="s">
        <v>214</v>
      </c>
      <c r="B21" s="84" t="s">
        <v>215</v>
      </c>
      <c r="C21" s="93">
        <v>424</v>
      </c>
      <c r="D21" s="105">
        <v>847</v>
      </c>
      <c r="E21" s="95">
        <v>351</v>
      </c>
      <c r="F21" s="107">
        <v>530</v>
      </c>
    </row>
    <row r="22" spans="1:6" ht="18" customHeight="1" x14ac:dyDescent="0.25">
      <c r="A22" s="98" t="s">
        <v>216</v>
      </c>
      <c r="B22" s="99" t="s">
        <v>217</v>
      </c>
      <c r="C22" s="100">
        <v>0</v>
      </c>
      <c r="D22" s="101">
        <v>0</v>
      </c>
      <c r="E22" s="102">
        <v>0</v>
      </c>
      <c r="F22" s="107">
        <v>0</v>
      </c>
    </row>
    <row r="23" spans="1:6" x14ac:dyDescent="0.25">
      <c r="A23" s="97" t="s">
        <v>198</v>
      </c>
      <c r="B23" s="99"/>
      <c r="C23" s="100"/>
      <c r="D23" s="101"/>
      <c r="E23" s="102"/>
      <c r="F23" s="107"/>
    </row>
    <row r="24" spans="1:6" ht="30" x14ac:dyDescent="0.25">
      <c r="A24" s="106" t="s">
        <v>218</v>
      </c>
      <c r="B24" s="84" t="s">
        <v>219</v>
      </c>
      <c r="C24" s="93">
        <v>0</v>
      </c>
      <c r="D24" s="108">
        <v>0</v>
      </c>
      <c r="E24" s="95">
        <v>0</v>
      </c>
      <c r="F24" s="107">
        <v>0</v>
      </c>
    </row>
    <row r="25" spans="1:6" x14ac:dyDescent="0.25">
      <c r="A25" s="109" t="s">
        <v>220</v>
      </c>
      <c r="B25" s="84" t="s">
        <v>221</v>
      </c>
      <c r="C25" s="93">
        <v>4578</v>
      </c>
      <c r="D25" s="105">
        <v>6361</v>
      </c>
      <c r="E25" s="95">
        <v>1219</v>
      </c>
      <c r="F25" s="107">
        <v>3360</v>
      </c>
    </row>
    <row r="26" spans="1:6" x14ac:dyDescent="0.25">
      <c r="A26" s="109" t="s">
        <v>222</v>
      </c>
      <c r="B26" s="84" t="s">
        <v>223</v>
      </c>
      <c r="C26" s="93">
        <v>0</v>
      </c>
      <c r="D26" s="94">
        <v>0</v>
      </c>
      <c r="E26" s="95">
        <v>0</v>
      </c>
      <c r="F26" s="107">
        <v>0</v>
      </c>
    </row>
    <row r="27" spans="1:6" x14ac:dyDescent="0.25">
      <c r="A27" s="110" t="s">
        <v>224</v>
      </c>
      <c r="B27" s="84" t="s">
        <v>22</v>
      </c>
      <c r="C27" s="85">
        <v>30357</v>
      </c>
      <c r="D27" s="85">
        <v>954273</v>
      </c>
      <c r="E27" s="111">
        <v>26826</v>
      </c>
      <c r="F27" s="112">
        <v>62078</v>
      </c>
    </row>
    <row r="28" spans="1:6" x14ac:dyDescent="0.25">
      <c r="A28" s="87" t="s">
        <v>16</v>
      </c>
      <c r="B28" s="84" t="s">
        <v>13</v>
      </c>
      <c r="C28" s="88" t="s">
        <v>13</v>
      </c>
      <c r="D28" s="89" t="s">
        <v>13</v>
      </c>
      <c r="E28" s="90" t="s">
        <v>13</v>
      </c>
      <c r="F28" s="113" t="s">
        <v>13</v>
      </c>
    </row>
    <row r="29" spans="1:6" x14ac:dyDescent="0.25">
      <c r="A29" s="92" t="s">
        <v>225</v>
      </c>
      <c r="B29" s="84" t="s">
        <v>226</v>
      </c>
      <c r="C29" s="93">
        <v>5300</v>
      </c>
      <c r="D29" s="93">
        <v>5300</v>
      </c>
      <c r="E29" s="95">
        <v>0</v>
      </c>
      <c r="F29" s="107">
        <v>11552</v>
      </c>
    </row>
    <row r="30" spans="1:6" x14ac:dyDescent="0.25">
      <c r="A30" s="114" t="s">
        <v>16</v>
      </c>
      <c r="B30" s="115" t="s">
        <v>13</v>
      </c>
      <c r="C30" s="93"/>
      <c r="D30" s="116" t="s">
        <v>13</v>
      </c>
      <c r="E30" s="90" t="s">
        <v>13</v>
      </c>
      <c r="F30" s="91" t="s">
        <v>13</v>
      </c>
    </row>
    <row r="31" spans="1:6" x14ac:dyDescent="0.25">
      <c r="A31" s="109" t="s">
        <v>228</v>
      </c>
      <c r="B31" s="117" t="s">
        <v>229</v>
      </c>
      <c r="C31" s="93">
        <v>0</v>
      </c>
      <c r="D31" s="118">
        <v>0</v>
      </c>
      <c r="E31" s="95">
        <v>0</v>
      </c>
      <c r="F31" s="96">
        <v>52</v>
      </c>
    </row>
    <row r="32" spans="1:6" x14ac:dyDescent="0.25">
      <c r="A32" s="109" t="s">
        <v>230</v>
      </c>
      <c r="B32" s="117" t="s">
        <v>231</v>
      </c>
      <c r="C32" s="93">
        <v>5300</v>
      </c>
      <c r="D32" s="118">
        <v>5300</v>
      </c>
      <c r="E32" s="95">
        <v>0</v>
      </c>
      <c r="F32" s="96">
        <v>11500</v>
      </c>
    </row>
    <row r="33" spans="1:6" x14ac:dyDescent="0.25">
      <c r="A33" s="92" t="s">
        <v>232</v>
      </c>
      <c r="B33" s="117" t="s">
        <v>233</v>
      </c>
      <c r="C33" s="93">
        <v>6750</v>
      </c>
      <c r="D33" s="118">
        <v>13675</v>
      </c>
      <c r="E33" s="95">
        <v>7125</v>
      </c>
      <c r="F33" s="96">
        <v>12000</v>
      </c>
    </row>
    <row r="34" spans="1:6" x14ac:dyDescent="0.25">
      <c r="A34" s="92" t="s">
        <v>234</v>
      </c>
      <c r="B34" s="117" t="s">
        <v>235</v>
      </c>
      <c r="C34" s="93">
        <v>0</v>
      </c>
      <c r="D34" s="118">
        <v>897810</v>
      </c>
      <c r="E34" s="95">
        <v>0</v>
      </c>
      <c r="F34" s="96">
        <v>0</v>
      </c>
    </row>
    <row r="35" spans="1:6" x14ac:dyDescent="0.25">
      <c r="A35" s="92" t="s">
        <v>236</v>
      </c>
      <c r="B35" s="117" t="s">
        <v>237</v>
      </c>
      <c r="C35" s="93">
        <v>16395</v>
      </c>
      <c r="D35" s="118">
        <v>32895</v>
      </c>
      <c r="E35" s="95">
        <v>17809</v>
      </c>
      <c r="F35" s="96">
        <v>35506</v>
      </c>
    </row>
    <row r="36" spans="1:6" x14ac:dyDescent="0.25">
      <c r="A36" s="92" t="s">
        <v>238</v>
      </c>
      <c r="B36" s="117" t="s">
        <v>239</v>
      </c>
      <c r="C36" s="93">
        <v>535</v>
      </c>
      <c r="D36" s="118">
        <v>971</v>
      </c>
      <c r="E36" s="95">
        <v>1072</v>
      </c>
      <c r="F36" s="96">
        <v>1697</v>
      </c>
    </row>
    <row r="37" spans="1:6" x14ac:dyDescent="0.25">
      <c r="A37" s="92" t="s">
        <v>240</v>
      </c>
      <c r="B37" s="117" t="s">
        <v>241</v>
      </c>
      <c r="C37" s="93">
        <v>333</v>
      </c>
      <c r="D37" s="118">
        <v>612</v>
      </c>
      <c r="E37" s="95">
        <v>50</v>
      </c>
      <c r="F37" s="96">
        <v>101</v>
      </c>
    </row>
    <row r="38" spans="1:6" x14ac:dyDescent="0.25">
      <c r="A38" s="92" t="s">
        <v>242</v>
      </c>
      <c r="B38" s="117" t="s">
        <v>243</v>
      </c>
      <c r="C38" s="93">
        <v>1044</v>
      </c>
      <c r="D38" s="119">
        <v>3010</v>
      </c>
      <c r="E38" s="95">
        <v>770</v>
      </c>
      <c r="F38" s="96">
        <v>1222</v>
      </c>
    </row>
    <row r="39" spans="1:6" x14ac:dyDescent="0.25">
      <c r="A39" s="92" t="s">
        <v>244</v>
      </c>
      <c r="B39" s="117" t="s">
        <v>245</v>
      </c>
      <c r="C39" s="93">
        <v>0</v>
      </c>
      <c r="D39" s="118">
        <v>0</v>
      </c>
      <c r="E39" s="95">
        <v>0</v>
      </c>
      <c r="F39" s="96">
        <v>0</v>
      </c>
    </row>
    <row r="40" spans="1:6" x14ac:dyDescent="0.25">
      <c r="A40" s="92" t="s">
        <v>76</v>
      </c>
      <c r="B40" s="117" t="s">
        <v>246</v>
      </c>
      <c r="C40" s="93">
        <v>0</v>
      </c>
      <c r="D40" s="118">
        <v>0</v>
      </c>
      <c r="E40" s="95">
        <v>0</v>
      </c>
      <c r="F40" s="96">
        <v>0</v>
      </c>
    </row>
    <row r="41" spans="1:6" x14ac:dyDescent="0.25">
      <c r="A41" s="110" t="s">
        <v>247</v>
      </c>
      <c r="B41" s="117" t="s">
        <v>24</v>
      </c>
      <c r="C41" s="85">
        <v>300</v>
      </c>
      <c r="D41" s="120">
        <v>300</v>
      </c>
      <c r="E41" s="111">
        <v>6370</v>
      </c>
      <c r="F41" s="121">
        <v>9082</v>
      </c>
    </row>
    <row r="42" spans="1:6" ht="42.75" x14ac:dyDescent="0.25">
      <c r="A42" s="110" t="s">
        <v>248</v>
      </c>
      <c r="B42" s="117" t="s">
        <v>28</v>
      </c>
      <c r="C42" s="85">
        <v>2396</v>
      </c>
      <c r="D42" s="120">
        <v>5332</v>
      </c>
      <c r="E42" s="111">
        <v>2191</v>
      </c>
      <c r="F42" s="122">
        <v>4143</v>
      </c>
    </row>
    <row r="43" spans="1:6" x14ac:dyDescent="0.25">
      <c r="A43" s="110" t="s">
        <v>249</v>
      </c>
      <c r="B43" s="117" t="s">
        <v>31</v>
      </c>
      <c r="C43" s="85">
        <v>0</v>
      </c>
      <c r="D43" s="123">
        <v>0</v>
      </c>
      <c r="E43" s="111">
        <v>0</v>
      </c>
      <c r="F43" s="121">
        <v>0</v>
      </c>
    </row>
    <row r="44" spans="1:6" x14ac:dyDescent="0.25">
      <c r="A44" s="110" t="s">
        <v>250</v>
      </c>
      <c r="B44" s="117" t="s">
        <v>34</v>
      </c>
      <c r="C44" s="85">
        <v>-2932</v>
      </c>
      <c r="D44" s="120">
        <v>20475</v>
      </c>
      <c r="E44" s="111">
        <v>6978</v>
      </c>
      <c r="F44" s="122">
        <v>7655</v>
      </c>
    </row>
    <row r="45" spans="1:6" x14ac:dyDescent="0.25">
      <c r="A45" s="110" t="s">
        <v>251</v>
      </c>
      <c r="B45" s="117" t="s">
        <v>38</v>
      </c>
      <c r="C45" s="85">
        <v>0</v>
      </c>
      <c r="D45" s="123">
        <v>0</v>
      </c>
      <c r="E45" s="111">
        <v>0</v>
      </c>
      <c r="F45" s="121">
        <v>0</v>
      </c>
    </row>
    <row r="46" spans="1:6" x14ac:dyDescent="0.25">
      <c r="A46" s="110" t="s">
        <v>252</v>
      </c>
      <c r="B46" s="117" t="s">
        <v>41</v>
      </c>
      <c r="C46" s="85">
        <v>0</v>
      </c>
      <c r="D46" s="123">
        <v>0</v>
      </c>
      <c r="E46" s="111">
        <v>0</v>
      </c>
      <c r="F46" s="121">
        <v>0</v>
      </c>
    </row>
    <row r="47" spans="1:6" ht="28.5" x14ac:dyDescent="0.25">
      <c r="A47" s="110" t="s">
        <v>253</v>
      </c>
      <c r="B47" s="117" t="s">
        <v>43</v>
      </c>
      <c r="C47" s="85">
        <v>0</v>
      </c>
      <c r="D47" s="123">
        <v>0</v>
      </c>
      <c r="E47" s="111">
        <v>0</v>
      </c>
      <c r="F47" s="121">
        <v>0</v>
      </c>
    </row>
    <row r="48" spans="1:6" x14ac:dyDescent="0.25">
      <c r="A48" s="110" t="s">
        <v>254</v>
      </c>
      <c r="B48" s="117" t="s">
        <v>45</v>
      </c>
      <c r="C48" s="85">
        <v>0</v>
      </c>
      <c r="D48" s="123">
        <v>0</v>
      </c>
      <c r="E48" s="111">
        <v>0</v>
      </c>
      <c r="F48" s="121">
        <v>0</v>
      </c>
    </row>
    <row r="49" spans="1:6" x14ac:dyDescent="0.25">
      <c r="A49" s="87" t="s">
        <v>16</v>
      </c>
      <c r="B49" s="117" t="s">
        <v>13</v>
      </c>
      <c r="C49" s="85"/>
      <c r="D49" s="124" t="s">
        <v>13</v>
      </c>
      <c r="E49" s="90" t="s">
        <v>13</v>
      </c>
      <c r="F49" s="91" t="s">
        <v>13</v>
      </c>
    </row>
    <row r="50" spans="1:6" x14ac:dyDescent="0.25">
      <c r="A50" s="92" t="s">
        <v>255</v>
      </c>
      <c r="B50" s="117" t="s">
        <v>256</v>
      </c>
      <c r="C50" s="85">
        <v>0</v>
      </c>
      <c r="D50" s="125">
        <v>0</v>
      </c>
      <c r="E50" s="95">
        <v>0</v>
      </c>
      <c r="F50" s="96">
        <v>0</v>
      </c>
    </row>
    <row r="51" spans="1:6" x14ac:dyDescent="0.25">
      <c r="A51" s="92" t="s">
        <v>257</v>
      </c>
      <c r="B51" s="126" t="s">
        <v>258</v>
      </c>
      <c r="C51" s="85">
        <v>0</v>
      </c>
      <c r="D51" s="127">
        <v>0</v>
      </c>
      <c r="E51" s="95">
        <v>0</v>
      </c>
      <c r="F51" s="96">
        <v>0</v>
      </c>
    </row>
    <row r="52" spans="1:6" x14ac:dyDescent="0.25">
      <c r="A52" s="92" t="s">
        <v>259</v>
      </c>
      <c r="B52" s="117" t="s">
        <v>260</v>
      </c>
      <c r="C52" s="85">
        <v>0</v>
      </c>
      <c r="D52" s="125">
        <v>0</v>
      </c>
      <c r="E52" s="95">
        <v>0</v>
      </c>
      <c r="F52" s="96">
        <v>0</v>
      </c>
    </row>
    <row r="53" spans="1:6" x14ac:dyDescent="0.25">
      <c r="A53" s="92" t="s">
        <v>261</v>
      </c>
      <c r="B53" s="117" t="s">
        <v>262</v>
      </c>
      <c r="C53" s="85">
        <v>0</v>
      </c>
      <c r="D53" s="125">
        <v>0</v>
      </c>
      <c r="E53" s="95">
        <v>0</v>
      </c>
      <c r="F53" s="96">
        <v>0</v>
      </c>
    </row>
    <row r="54" spans="1:6" ht="28.5" x14ac:dyDescent="0.25">
      <c r="A54" s="110" t="s">
        <v>263</v>
      </c>
      <c r="B54" s="117" t="s">
        <v>47</v>
      </c>
      <c r="C54" s="85">
        <v>0</v>
      </c>
      <c r="D54" s="120">
        <v>0</v>
      </c>
      <c r="E54" s="111">
        <v>0</v>
      </c>
      <c r="F54" s="122">
        <v>1</v>
      </c>
    </row>
    <row r="55" spans="1:6" x14ac:dyDescent="0.25">
      <c r="A55" s="110" t="s">
        <v>264</v>
      </c>
      <c r="B55" s="117" t="s">
        <v>49</v>
      </c>
      <c r="C55" s="85">
        <v>0</v>
      </c>
      <c r="D55" s="128">
        <v>0</v>
      </c>
      <c r="E55" s="111">
        <v>0</v>
      </c>
      <c r="F55" s="121">
        <v>0</v>
      </c>
    </row>
    <row r="56" spans="1:6" x14ac:dyDescent="0.25">
      <c r="A56" s="129" t="s">
        <v>265</v>
      </c>
      <c r="B56" s="130" t="s">
        <v>51</v>
      </c>
      <c r="C56" s="131">
        <f>C8+C27+C41+C42+C43+C44+C54</f>
        <v>39255</v>
      </c>
      <c r="D56" s="131">
        <f t="shared" ref="D56:F56" si="0">D8+D27+D41+D42+D43+D44+D54</f>
        <v>992346</v>
      </c>
      <c r="E56" s="131">
        <f t="shared" si="0"/>
        <v>47500</v>
      </c>
      <c r="F56" s="131">
        <f t="shared" si="0"/>
        <v>90959</v>
      </c>
    </row>
    <row r="57" spans="1:6" x14ac:dyDescent="0.25">
      <c r="A57" s="110" t="s">
        <v>266</v>
      </c>
      <c r="B57" s="117" t="s">
        <v>53</v>
      </c>
      <c r="C57" s="85">
        <v>0</v>
      </c>
      <c r="D57" s="128">
        <v>0</v>
      </c>
      <c r="E57" s="111">
        <v>0</v>
      </c>
      <c r="F57" s="121">
        <v>0</v>
      </c>
    </row>
    <row r="58" spans="1:6" x14ac:dyDescent="0.25">
      <c r="A58" s="87" t="s">
        <v>198</v>
      </c>
      <c r="B58" s="117" t="s">
        <v>13</v>
      </c>
      <c r="C58" s="88" t="s">
        <v>13</v>
      </c>
      <c r="D58" s="133" t="s">
        <v>13</v>
      </c>
      <c r="E58" s="90"/>
      <c r="F58" s="91"/>
    </row>
    <row r="59" spans="1:6" x14ac:dyDescent="0.25">
      <c r="A59" s="92" t="s">
        <v>267</v>
      </c>
      <c r="B59" s="117" t="s">
        <v>268</v>
      </c>
      <c r="C59" s="93">
        <v>0</v>
      </c>
      <c r="D59" s="118">
        <v>0</v>
      </c>
      <c r="E59" s="95">
        <v>0</v>
      </c>
      <c r="F59" s="96">
        <v>0</v>
      </c>
    </row>
    <row r="60" spans="1:6" x14ac:dyDescent="0.25">
      <c r="A60" s="92" t="s">
        <v>269</v>
      </c>
      <c r="B60" s="117" t="s">
        <v>270</v>
      </c>
      <c r="C60" s="93">
        <v>0</v>
      </c>
      <c r="D60" s="118">
        <v>0</v>
      </c>
      <c r="E60" s="95">
        <v>0</v>
      </c>
      <c r="F60" s="96">
        <v>0</v>
      </c>
    </row>
    <row r="61" spans="1:6" x14ac:dyDescent="0.25">
      <c r="A61" s="92" t="s">
        <v>271</v>
      </c>
      <c r="B61" s="117" t="s">
        <v>272</v>
      </c>
      <c r="C61" s="93">
        <v>0</v>
      </c>
      <c r="D61" s="118">
        <v>0</v>
      </c>
      <c r="E61" s="95">
        <v>0</v>
      </c>
      <c r="F61" s="96">
        <v>0</v>
      </c>
    </row>
    <row r="62" spans="1:6" x14ac:dyDescent="0.25">
      <c r="A62" s="92" t="s">
        <v>273</v>
      </c>
      <c r="B62" s="117" t="s">
        <v>274</v>
      </c>
      <c r="C62" s="93">
        <v>0</v>
      </c>
      <c r="D62" s="118">
        <v>0</v>
      </c>
      <c r="E62" s="95">
        <v>0</v>
      </c>
      <c r="F62" s="96">
        <v>0</v>
      </c>
    </row>
    <row r="63" spans="1:6" x14ac:dyDescent="0.25">
      <c r="A63" s="110" t="s">
        <v>275</v>
      </c>
      <c r="B63" s="117" t="s">
        <v>55</v>
      </c>
      <c r="C63" s="85">
        <v>1529</v>
      </c>
      <c r="D63" s="85">
        <v>3896</v>
      </c>
      <c r="E63" s="111">
        <v>1085</v>
      </c>
      <c r="F63" s="121">
        <v>1895</v>
      </c>
    </row>
    <row r="64" spans="1:6" x14ac:dyDescent="0.25">
      <c r="A64" s="87" t="s">
        <v>16</v>
      </c>
      <c r="B64" s="117" t="s">
        <v>13</v>
      </c>
      <c r="C64" s="88" t="s">
        <v>13</v>
      </c>
      <c r="D64" s="133"/>
      <c r="E64" s="90" t="s">
        <v>13</v>
      </c>
      <c r="F64" s="91" t="s">
        <v>13</v>
      </c>
    </row>
    <row r="65" spans="1:6" x14ac:dyDescent="0.25">
      <c r="A65" s="92" t="s">
        <v>276</v>
      </c>
      <c r="B65" s="117" t="s">
        <v>277</v>
      </c>
      <c r="C65" s="93">
        <v>0</v>
      </c>
      <c r="D65" s="118">
        <v>0</v>
      </c>
      <c r="E65" s="95">
        <v>0</v>
      </c>
      <c r="F65" s="96">
        <v>0</v>
      </c>
    </row>
    <row r="66" spans="1:6" x14ac:dyDescent="0.25">
      <c r="A66" s="92" t="s">
        <v>278</v>
      </c>
      <c r="B66" s="117" t="s">
        <v>279</v>
      </c>
      <c r="C66" s="93">
        <v>359</v>
      </c>
      <c r="D66" s="118">
        <v>592</v>
      </c>
      <c r="E66" s="95">
        <v>451</v>
      </c>
      <c r="F66" s="96">
        <v>721</v>
      </c>
    </row>
    <row r="67" spans="1:6" x14ac:dyDescent="0.25">
      <c r="A67" s="92" t="s">
        <v>280</v>
      </c>
      <c r="B67" s="117" t="s">
        <v>281</v>
      </c>
      <c r="C67" s="93">
        <v>55</v>
      </c>
      <c r="D67" s="118">
        <v>1109</v>
      </c>
      <c r="E67" s="95">
        <v>161</v>
      </c>
      <c r="F67" s="96">
        <v>264</v>
      </c>
    </row>
    <row r="68" spans="1:6" x14ac:dyDescent="0.25">
      <c r="A68" s="92" t="s">
        <v>282</v>
      </c>
      <c r="B68" s="117" t="s">
        <v>283</v>
      </c>
      <c r="C68" s="93">
        <v>1079</v>
      </c>
      <c r="D68" s="118">
        <v>2159</v>
      </c>
      <c r="E68" s="95">
        <v>0</v>
      </c>
      <c r="F68" s="96">
        <v>0</v>
      </c>
    </row>
    <row r="69" spans="1:6" x14ac:dyDescent="0.25">
      <c r="A69" s="92" t="s">
        <v>284</v>
      </c>
      <c r="B69" s="117" t="s">
        <v>285</v>
      </c>
      <c r="C69" s="93">
        <v>0</v>
      </c>
      <c r="D69" s="118">
        <v>0</v>
      </c>
      <c r="E69" s="95">
        <v>0</v>
      </c>
      <c r="F69" s="96">
        <v>0</v>
      </c>
    </row>
    <row r="70" spans="1:6" x14ac:dyDescent="0.25">
      <c r="A70" s="92" t="s">
        <v>286</v>
      </c>
      <c r="B70" s="117" t="s">
        <v>287</v>
      </c>
      <c r="C70" s="93">
        <v>36</v>
      </c>
      <c r="D70" s="119">
        <v>36</v>
      </c>
      <c r="E70" s="95">
        <v>473</v>
      </c>
      <c r="F70" s="96">
        <v>910</v>
      </c>
    </row>
    <row r="71" spans="1:6" x14ac:dyDescent="0.25">
      <c r="A71" s="92" t="s">
        <v>288</v>
      </c>
      <c r="B71" s="117" t="s">
        <v>289</v>
      </c>
      <c r="C71" s="93">
        <v>0</v>
      </c>
      <c r="D71" s="118">
        <v>0</v>
      </c>
      <c r="E71" s="111">
        <v>0</v>
      </c>
      <c r="F71" s="121">
        <v>0</v>
      </c>
    </row>
    <row r="72" spans="1:6" ht="28.5" x14ac:dyDescent="0.25">
      <c r="A72" s="110" t="s">
        <v>290</v>
      </c>
      <c r="B72" s="117" t="s">
        <v>57</v>
      </c>
      <c r="C72" s="93">
        <v>0</v>
      </c>
      <c r="D72" s="134">
        <v>0</v>
      </c>
      <c r="E72" s="134">
        <v>0</v>
      </c>
      <c r="F72" s="121">
        <v>0</v>
      </c>
    </row>
    <row r="73" spans="1:6" x14ac:dyDescent="0.25">
      <c r="A73" s="87" t="s">
        <v>16</v>
      </c>
      <c r="B73" s="126" t="s">
        <v>13</v>
      </c>
      <c r="C73" s="93"/>
      <c r="D73" s="133" t="s">
        <v>13</v>
      </c>
      <c r="E73" s="95">
        <v>0</v>
      </c>
      <c r="F73" s="96">
        <v>0</v>
      </c>
    </row>
    <row r="74" spans="1:6" x14ac:dyDescent="0.25">
      <c r="A74" s="92" t="s">
        <v>291</v>
      </c>
      <c r="B74" s="117" t="s">
        <v>59</v>
      </c>
      <c r="C74" s="93">
        <v>0</v>
      </c>
      <c r="D74" s="118">
        <v>0</v>
      </c>
      <c r="E74" s="95">
        <v>0</v>
      </c>
      <c r="F74" s="96">
        <v>0</v>
      </c>
    </row>
    <row r="75" spans="1:6" x14ac:dyDescent="0.25">
      <c r="A75" s="92" t="s">
        <v>292</v>
      </c>
      <c r="B75" s="117" t="s">
        <v>65</v>
      </c>
      <c r="C75" s="93">
        <v>0</v>
      </c>
      <c r="D75" s="118">
        <v>0</v>
      </c>
      <c r="E75" s="95">
        <v>0</v>
      </c>
      <c r="F75" s="96">
        <v>0</v>
      </c>
    </row>
    <row r="76" spans="1:6" x14ac:dyDescent="0.25">
      <c r="A76" s="92" t="s">
        <v>293</v>
      </c>
      <c r="B76" s="117" t="s">
        <v>67</v>
      </c>
      <c r="C76" s="93">
        <v>0</v>
      </c>
      <c r="D76" s="118">
        <v>0</v>
      </c>
      <c r="E76" s="95">
        <v>0</v>
      </c>
      <c r="F76" s="96">
        <v>0</v>
      </c>
    </row>
    <row r="77" spans="1:6" x14ac:dyDescent="0.25">
      <c r="A77" s="92" t="s">
        <v>294</v>
      </c>
      <c r="B77" s="117" t="s">
        <v>69</v>
      </c>
      <c r="C77" s="93">
        <v>0</v>
      </c>
      <c r="D77" s="118">
        <v>0</v>
      </c>
      <c r="E77" s="95"/>
      <c r="F77" s="96"/>
    </row>
    <row r="78" spans="1:6" x14ac:dyDescent="0.25">
      <c r="A78" s="92" t="s">
        <v>295</v>
      </c>
      <c r="B78" s="117" t="s">
        <v>71</v>
      </c>
      <c r="C78" s="93">
        <v>0</v>
      </c>
      <c r="D78" s="118">
        <v>0</v>
      </c>
      <c r="E78" s="95">
        <v>0</v>
      </c>
      <c r="F78" s="96">
        <v>0</v>
      </c>
    </row>
    <row r="79" spans="1:6" x14ac:dyDescent="0.25">
      <c r="A79" s="110" t="s">
        <v>296</v>
      </c>
      <c r="B79" s="117" t="s">
        <v>81</v>
      </c>
      <c r="C79" s="85">
        <v>65</v>
      </c>
      <c r="D79" s="120">
        <v>65</v>
      </c>
      <c r="E79" s="111">
        <v>70</v>
      </c>
      <c r="F79" s="121">
        <v>144</v>
      </c>
    </row>
    <row r="80" spans="1:6" ht="42.75" x14ac:dyDescent="0.25">
      <c r="A80" s="110" t="s">
        <v>297</v>
      </c>
      <c r="B80" s="117" t="s">
        <v>91</v>
      </c>
      <c r="C80" s="85">
        <v>1858</v>
      </c>
      <c r="D80" s="120">
        <v>5909</v>
      </c>
      <c r="E80" s="111">
        <v>3326</v>
      </c>
      <c r="F80" s="121">
        <v>4151</v>
      </c>
    </row>
    <row r="81" spans="1:6" x14ac:dyDescent="0.25">
      <c r="A81" s="110" t="s">
        <v>298</v>
      </c>
      <c r="B81" s="117" t="s">
        <v>93</v>
      </c>
      <c r="C81" s="85">
        <v>15</v>
      </c>
      <c r="D81" s="120">
        <v>15</v>
      </c>
      <c r="E81" s="111">
        <v>30</v>
      </c>
      <c r="F81" s="121">
        <v>50</v>
      </c>
    </row>
    <row r="82" spans="1:6" x14ac:dyDescent="0.25">
      <c r="A82" s="110" t="s">
        <v>299</v>
      </c>
      <c r="B82" s="117" t="s">
        <v>95</v>
      </c>
      <c r="C82" s="85">
        <v>5295</v>
      </c>
      <c r="D82" s="120">
        <v>31503</v>
      </c>
      <c r="E82" s="111">
        <v>3447</v>
      </c>
      <c r="F82" s="121">
        <v>4648</v>
      </c>
    </row>
    <row r="83" spans="1:6" x14ac:dyDescent="0.25">
      <c r="A83" s="110" t="s">
        <v>300</v>
      </c>
      <c r="B83" s="117" t="s">
        <v>97</v>
      </c>
      <c r="C83" s="85">
        <v>0</v>
      </c>
      <c r="D83" s="128">
        <v>0</v>
      </c>
      <c r="E83" s="111">
        <v>0</v>
      </c>
      <c r="F83" s="121">
        <v>0</v>
      </c>
    </row>
    <row r="84" spans="1:6" x14ac:dyDescent="0.25">
      <c r="A84" s="110" t="s">
        <v>301</v>
      </c>
      <c r="B84" s="117" t="s">
        <v>99</v>
      </c>
      <c r="C84" s="85">
        <v>0</v>
      </c>
      <c r="D84" s="128">
        <v>0</v>
      </c>
      <c r="E84" s="111">
        <v>0</v>
      </c>
      <c r="F84" s="121">
        <v>0</v>
      </c>
    </row>
    <row r="85" spans="1:6" ht="28.5" x14ac:dyDescent="0.25">
      <c r="A85" s="110" t="s">
        <v>302</v>
      </c>
      <c r="B85" s="117" t="s">
        <v>303</v>
      </c>
      <c r="C85" s="85">
        <v>0</v>
      </c>
      <c r="D85" s="128">
        <v>0</v>
      </c>
      <c r="E85" s="111">
        <v>0</v>
      </c>
      <c r="F85" s="121">
        <v>0</v>
      </c>
    </row>
    <row r="86" spans="1:6" ht="28.5" x14ac:dyDescent="0.25">
      <c r="A86" s="110" t="s">
        <v>304</v>
      </c>
      <c r="B86" s="117" t="s">
        <v>305</v>
      </c>
      <c r="C86" s="85">
        <v>0</v>
      </c>
      <c r="D86" s="128">
        <v>0</v>
      </c>
      <c r="E86" s="111">
        <v>0</v>
      </c>
      <c r="F86" s="121">
        <v>0</v>
      </c>
    </row>
    <row r="87" spans="1:6" x14ac:dyDescent="0.25">
      <c r="A87" s="87" t="s">
        <v>16</v>
      </c>
      <c r="B87" s="117" t="s">
        <v>13</v>
      </c>
      <c r="C87" s="88"/>
      <c r="D87" s="133" t="s">
        <v>13</v>
      </c>
      <c r="E87" s="90" t="s">
        <v>13</v>
      </c>
      <c r="F87" s="91" t="s">
        <v>13</v>
      </c>
    </row>
    <row r="88" spans="1:6" x14ac:dyDescent="0.25">
      <c r="A88" s="92" t="s">
        <v>306</v>
      </c>
      <c r="B88" s="117" t="s">
        <v>307</v>
      </c>
      <c r="C88" s="93">
        <v>0</v>
      </c>
      <c r="D88" s="118">
        <v>0</v>
      </c>
      <c r="E88" s="95">
        <v>0</v>
      </c>
      <c r="F88" s="96">
        <v>0</v>
      </c>
    </row>
    <row r="89" spans="1:6" x14ac:dyDescent="0.25">
      <c r="A89" s="92" t="s">
        <v>308</v>
      </c>
      <c r="B89" s="117" t="s">
        <v>309</v>
      </c>
      <c r="C89" s="93">
        <v>0</v>
      </c>
      <c r="D89" s="118">
        <v>0</v>
      </c>
      <c r="E89" s="95">
        <v>0</v>
      </c>
      <c r="F89" s="96">
        <v>0</v>
      </c>
    </row>
    <row r="90" spans="1:6" x14ac:dyDescent="0.25">
      <c r="A90" s="92" t="s">
        <v>310</v>
      </c>
      <c r="B90" s="117" t="s">
        <v>311</v>
      </c>
      <c r="C90" s="93">
        <v>0</v>
      </c>
      <c r="D90" s="118">
        <v>0</v>
      </c>
      <c r="E90" s="95">
        <v>0</v>
      </c>
      <c r="F90" s="96">
        <v>0</v>
      </c>
    </row>
    <row r="91" spans="1:6" x14ac:dyDescent="0.25">
      <c r="A91" s="92" t="s">
        <v>312</v>
      </c>
      <c r="B91" s="117" t="s">
        <v>313</v>
      </c>
      <c r="C91" s="93">
        <v>0</v>
      </c>
      <c r="D91" s="118">
        <v>0</v>
      </c>
      <c r="E91" s="95">
        <v>0</v>
      </c>
      <c r="F91" s="96">
        <v>0</v>
      </c>
    </row>
    <row r="92" spans="1:6" ht="28.5" x14ac:dyDescent="0.25">
      <c r="A92" s="110" t="s">
        <v>314</v>
      </c>
      <c r="B92" s="117" t="s">
        <v>315</v>
      </c>
      <c r="C92" s="85">
        <v>0</v>
      </c>
      <c r="D92" s="135">
        <v>0</v>
      </c>
      <c r="E92" s="111">
        <v>-17</v>
      </c>
      <c r="F92" s="121">
        <v>1910</v>
      </c>
    </row>
    <row r="93" spans="1:6" x14ac:dyDescent="0.25">
      <c r="A93" s="110" t="s">
        <v>316</v>
      </c>
      <c r="B93" s="117" t="s">
        <v>317</v>
      </c>
      <c r="C93" s="85">
        <v>53133</v>
      </c>
      <c r="D93" s="85">
        <v>123064</v>
      </c>
      <c r="E93" s="111">
        <v>39029</v>
      </c>
      <c r="F93" s="121">
        <v>76452</v>
      </c>
    </row>
    <row r="94" spans="1:6" x14ac:dyDescent="0.25">
      <c r="A94" s="87" t="s">
        <v>16</v>
      </c>
      <c r="B94" s="126" t="s">
        <v>13</v>
      </c>
      <c r="C94" s="88"/>
      <c r="D94" s="136" t="s">
        <v>13</v>
      </c>
      <c r="E94" s="90" t="s">
        <v>13</v>
      </c>
      <c r="F94" s="91" t="s">
        <v>13</v>
      </c>
    </row>
    <row r="95" spans="1:6" x14ac:dyDescent="0.25">
      <c r="A95" s="92" t="s">
        <v>318</v>
      </c>
      <c r="B95" s="117" t="s">
        <v>319</v>
      </c>
      <c r="C95" s="93">
        <v>32325</v>
      </c>
      <c r="D95" s="118">
        <v>81480</v>
      </c>
      <c r="E95" s="95">
        <v>25041</v>
      </c>
      <c r="F95" s="96">
        <v>48464</v>
      </c>
    </row>
    <row r="96" spans="1:6" x14ac:dyDescent="0.25">
      <c r="A96" s="137" t="s">
        <v>320</v>
      </c>
      <c r="B96" s="138" t="s">
        <v>321</v>
      </c>
      <c r="C96" s="93">
        <v>133</v>
      </c>
      <c r="D96" s="139">
        <v>226</v>
      </c>
      <c r="E96" s="95">
        <v>66</v>
      </c>
      <c r="F96" s="96">
        <v>100</v>
      </c>
    </row>
    <row r="97" spans="1:6" x14ac:dyDescent="0.25">
      <c r="A97" s="137" t="s">
        <v>322</v>
      </c>
      <c r="B97" s="138" t="s">
        <v>323</v>
      </c>
      <c r="C97" s="93">
        <v>15498</v>
      </c>
      <c r="D97" s="140">
        <v>30440</v>
      </c>
      <c r="E97" s="95">
        <v>10547</v>
      </c>
      <c r="F97" s="96">
        <v>21275</v>
      </c>
    </row>
    <row r="98" spans="1:6" x14ac:dyDescent="0.25">
      <c r="A98" s="137" t="s">
        <v>324</v>
      </c>
      <c r="B98" s="138" t="s">
        <v>325</v>
      </c>
      <c r="C98" s="93">
        <v>904</v>
      </c>
      <c r="D98" s="139">
        <v>1806</v>
      </c>
      <c r="E98" s="95">
        <v>888</v>
      </c>
      <c r="F98" s="96">
        <v>1811</v>
      </c>
    </row>
    <row r="99" spans="1:6" ht="30" x14ac:dyDescent="0.25">
      <c r="A99" s="137" t="s">
        <v>326</v>
      </c>
      <c r="B99" s="138" t="s">
        <v>327</v>
      </c>
      <c r="C99" s="93">
        <v>3440</v>
      </c>
      <c r="D99" s="139">
        <v>8279</v>
      </c>
      <c r="E99" s="95">
        <v>2487</v>
      </c>
      <c r="F99" s="96">
        <v>4802</v>
      </c>
    </row>
    <row r="100" spans="1:6" x14ac:dyDescent="0.25">
      <c r="A100" s="137" t="s">
        <v>328</v>
      </c>
      <c r="B100" s="138" t="s">
        <v>329</v>
      </c>
      <c r="C100" s="93">
        <v>833</v>
      </c>
      <c r="D100" s="96">
        <v>833</v>
      </c>
      <c r="E100" s="95">
        <v>0</v>
      </c>
      <c r="F100" s="96">
        <v>0</v>
      </c>
    </row>
    <row r="101" spans="1:6" x14ac:dyDescent="0.25">
      <c r="A101" s="141" t="s">
        <v>227</v>
      </c>
      <c r="B101" s="138" t="s">
        <v>330</v>
      </c>
      <c r="C101" s="93">
        <v>680000</v>
      </c>
      <c r="D101" s="96">
        <v>680000</v>
      </c>
      <c r="E101" s="95">
        <v>0</v>
      </c>
      <c r="F101" s="96">
        <v>0</v>
      </c>
    </row>
    <row r="102" spans="1:6" x14ac:dyDescent="0.25">
      <c r="A102" s="142" t="s">
        <v>331</v>
      </c>
      <c r="B102" s="143" t="s">
        <v>332</v>
      </c>
      <c r="C102" s="144">
        <f>C63+C72+C79+C80+C81+C82+C92+C93+C101</f>
        <v>741895</v>
      </c>
      <c r="D102" s="144">
        <f>D63+D72+D79+D80+D81+D82+D92+D93+D101</f>
        <v>844452</v>
      </c>
      <c r="E102" s="144">
        <f>E63+E72+E79+E80+E81+E82+E92+E93+E101</f>
        <v>46970</v>
      </c>
      <c r="F102" s="144">
        <f>F63+F72+F79+F80+F81+F82+F92+F93+F101</f>
        <v>89250</v>
      </c>
    </row>
    <row r="103" spans="1:6" x14ac:dyDescent="0.25">
      <c r="A103" s="137" t="s">
        <v>13</v>
      </c>
      <c r="B103" s="138" t="s">
        <v>13</v>
      </c>
      <c r="C103" s="146" t="s">
        <v>13</v>
      </c>
      <c r="D103" s="147" t="s">
        <v>13</v>
      </c>
      <c r="E103" s="148" t="s">
        <v>13</v>
      </c>
      <c r="F103" s="91" t="s">
        <v>13</v>
      </c>
    </row>
    <row r="104" spans="1:6" ht="28.5" x14ac:dyDescent="0.25">
      <c r="A104" s="142" t="s">
        <v>333</v>
      </c>
      <c r="B104" s="143" t="s">
        <v>334</v>
      </c>
      <c r="C104" s="144">
        <v>-702641</v>
      </c>
      <c r="D104" s="144">
        <v>147894</v>
      </c>
      <c r="E104" s="145">
        <f>E56-E102</f>
        <v>530</v>
      </c>
      <c r="F104" s="132">
        <v>1709</v>
      </c>
    </row>
    <row r="105" spans="1:6" x14ac:dyDescent="0.25">
      <c r="A105" s="137" t="s">
        <v>13</v>
      </c>
      <c r="B105" s="138" t="s">
        <v>13</v>
      </c>
      <c r="C105" s="146" t="s">
        <v>13</v>
      </c>
      <c r="D105" s="147" t="s">
        <v>13</v>
      </c>
      <c r="E105" s="148" t="s">
        <v>13</v>
      </c>
      <c r="F105" s="91" t="s">
        <v>13</v>
      </c>
    </row>
    <row r="106" spans="1:6" x14ac:dyDescent="0.25">
      <c r="A106" s="141" t="s">
        <v>335</v>
      </c>
      <c r="B106" s="138" t="s">
        <v>336</v>
      </c>
      <c r="C106" s="93">
        <v>4119</v>
      </c>
      <c r="D106" s="149">
        <v>4119</v>
      </c>
      <c r="E106" s="111">
        <v>0</v>
      </c>
      <c r="F106" s="121">
        <v>505</v>
      </c>
    </row>
    <row r="107" spans="1:6" x14ac:dyDescent="0.25">
      <c r="A107" s="137" t="s">
        <v>13</v>
      </c>
      <c r="B107" s="138" t="s">
        <v>13</v>
      </c>
      <c r="C107" s="146" t="s">
        <v>13</v>
      </c>
      <c r="D107" s="147" t="s">
        <v>13</v>
      </c>
      <c r="E107" s="148" t="s">
        <v>13</v>
      </c>
      <c r="F107" s="91" t="s">
        <v>13</v>
      </c>
    </row>
    <row r="108" spans="1:6" ht="28.5" x14ac:dyDescent="0.25">
      <c r="A108" s="142" t="s">
        <v>337</v>
      </c>
      <c r="B108" s="143" t="s">
        <v>338</v>
      </c>
      <c r="C108" s="144">
        <v>-706760</v>
      </c>
      <c r="D108" s="144">
        <v>143775</v>
      </c>
      <c r="E108" s="145">
        <f>E104-E106</f>
        <v>530</v>
      </c>
      <c r="F108" s="132">
        <v>1204</v>
      </c>
    </row>
    <row r="109" spans="1:6" x14ac:dyDescent="0.25">
      <c r="A109" s="141" t="s">
        <v>339</v>
      </c>
      <c r="B109" s="138" t="s">
        <v>140</v>
      </c>
      <c r="C109" s="150">
        <v>0</v>
      </c>
      <c r="D109" s="150">
        <v>0</v>
      </c>
      <c r="E109" s="151">
        <v>0</v>
      </c>
      <c r="F109" s="121">
        <v>0</v>
      </c>
    </row>
    <row r="110" spans="1:6" x14ac:dyDescent="0.25">
      <c r="A110" s="137" t="s">
        <v>13</v>
      </c>
      <c r="B110" s="138" t="s">
        <v>13</v>
      </c>
      <c r="C110" s="146" t="s">
        <v>13</v>
      </c>
      <c r="D110" s="146" t="s">
        <v>13</v>
      </c>
      <c r="E110" s="148" t="s">
        <v>13</v>
      </c>
      <c r="F110" s="91" t="s">
        <v>13</v>
      </c>
    </row>
    <row r="111" spans="1:6" x14ac:dyDescent="0.25">
      <c r="A111" s="142" t="s">
        <v>340</v>
      </c>
      <c r="B111" s="143" t="s">
        <v>142</v>
      </c>
      <c r="C111" s="144">
        <v>-706760</v>
      </c>
      <c r="D111" s="144">
        <v>143775</v>
      </c>
      <c r="E111" s="145">
        <f>E108-E109</f>
        <v>530</v>
      </c>
      <c r="F111" s="132">
        <v>1204</v>
      </c>
    </row>
    <row r="112" spans="1:6" x14ac:dyDescent="0.25">
      <c r="A112" s="152"/>
      <c r="B112" s="152"/>
      <c r="C112" s="152"/>
      <c r="D112" s="153"/>
      <c r="E112" s="74"/>
    </row>
    <row r="113" spans="1:6" x14ac:dyDescent="0.25">
      <c r="A113" s="73" t="s">
        <v>341</v>
      </c>
    </row>
    <row r="114" spans="1:6" x14ac:dyDescent="0.25">
      <c r="A114" s="172"/>
      <c r="B114" s="173"/>
      <c r="C114" s="173"/>
      <c r="D114" s="173"/>
    </row>
    <row r="115" spans="1:6" x14ac:dyDescent="0.25">
      <c r="A115" s="154" t="s">
        <v>342</v>
      </c>
      <c r="B115" s="155" t="s">
        <v>2</v>
      </c>
      <c r="C115" s="156"/>
      <c r="D115" s="156"/>
    </row>
    <row r="116" spans="1:6" x14ac:dyDescent="0.25">
      <c r="A116" s="154" t="s">
        <v>343</v>
      </c>
      <c r="B116" s="155" t="s">
        <v>344</v>
      </c>
      <c r="C116" s="156"/>
      <c r="D116" s="156"/>
    </row>
    <row r="117" spans="1:6" x14ac:dyDescent="0.25">
      <c r="A117" s="154" t="s">
        <v>345</v>
      </c>
      <c r="B117" s="155" t="s">
        <v>346</v>
      </c>
      <c r="C117" s="156"/>
      <c r="D117" s="156"/>
    </row>
    <row r="118" spans="1:6" x14ac:dyDescent="0.25">
      <c r="A118" s="154" t="s">
        <v>347</v>
      </c>
      <c r="B118" s="157" t="s">
        <v>348</v>
      </c>
      <c r="C118" s="156"/>
      <c r="D118" s="156"/>
    </row>
    <row r="119" spans="1:6" x14ac:dyDescent="0.25">
      <c r="A119" s="158"/>
      <c r="B119" s="159"/>
      <c r="C119" s="159"/>
      <c r="D119" s="159"/>
    </row>
    <row r="120" spans="1:6" x14ac:dyDescent="0.25">
      <c r="A120" s="158"/>
      <c r="B120" s="159"/>
      <c r="C120" s="159"/>
      <c r="D120" s="159"/>
    </row>
    <row r="121" spans="1:6" x14ac:dyDescent="0.25">
      <c r="A121" s="174" t="s">
        <v>349</v>
      </c>
      <c r="B121" s="174"/>
      <c r="C121" s="174"/>
      <c r="D121" s="174"/>
      <c r="E121" s="75" t="str">
        <f>Баланс!B117</f>
        <v>дата</v>
      </c>
      <c r="F121" s="70">
        <f>Баланс!C117</f>
        <v>44019</v>
      </c>
    </row>
    <row r="122" spans="1:6" x14ac:dyDescent="0.25">
      <c r="A122" s="160"/>
      <c r="E122" s="75"/>
      <c r="F122" s="70"/>
    </row>
    <row r="123" spans="1:6" x14ac:dyDescent="0.25">
      <c r="A123" s="161" t="str">
        <f>Баланс!A119</f>
        <v>Главный бухгалтер      _____________________ Старикова-Тлеухан М.В.</v>
      </c>
      <c r="E123" s="75" t="str">
        <f>Баланс!B119</f>
        <v xml:space="preserve">дата  </v>
      </c>
      <c r="F123" s="70">
        <f>Баланс!C119</f>
        <v>44019</v>
      </c>
    </row>
    <row r="124" spans="1:6" x14ac:dyDescent="0.25">
      <c r="A124" s="160"/>
    </row>
    <row r="125" spans="1:6" x14ac:dyDescent="0.25">
      <c r="A125" s="73" t="s">
        <v>189</v>
      </c>
    </row>
    <row r="126" spans="1:6" x14ac:dyDescent="0.25">
      <c r="A126" s="160" t="s">
        <v>190</v>
      </c>
    </row>
  </sheetData>
  <mergeCells count="5">
    <mergeCell ref="D1:F1"/>
    <mergeCell ref="A2:F2"/>
    <mergeCell ref="A3:F3"/>
    <mergeCell ref="A114:D114"/>
    <mergeCell ref="A121:D121"/>
  </mergeCells>
  <hyperlinks>
    <hyperlink ref="B118" r:id="rId1"/>
  </hyperlinks>
  <pageMargins left="0.70866141732283472" right="0.70866141732283472" top="0.74803149606299213" bottom="0.74803149606299213" header="0.31496062992125984" footer="0.31496062992125984"/>
  <pageSetup scale="60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Баланс</vt:lpstr>
      <vt:lpstr>ОПУ</vt:lpstr>
      <vt:lpstr>Баланс!Область_печати</vt:lpstr>
      <vt:lpstr>ОПУ!Область_печати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Fujitsu AH532</cp:lastModifiedBy>
  <cp:lastPrinted>2020-07-13T05:14:17Z</cp:lastPrinted>
  <dcterms:created xsi:type="dcterms:W3CDTF">2020-07-13T04:48:39Z</dcterms:created>
  <dcterms:modified xsi:type="dcterms:W3CDTF">2020-07-16T09:05:56Z</dcterms:modified>
</cp:coreProperties>
</file>