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PSCANS\"/>
    </mc:Choice>
  </mc:AlternateContent>
  <xr:revisionPtr revIDLastSave="0" documentId="8_{9DBA8A65-EA72-4169-84DA-C691D3B893A4}" xr6:coauthVersionLast="45" xr6:coauthVersionMax="45" xr10:uidLastSave="{00000000-0000-0000-0000-000000000000}"/>
  <bookViews>
    <workbookView xWindow="-120" yWindow="-120" windowWidth="29040" windowHeight="15840" tabRatio="357" activeTab="1" xr2:uid="{00000000-000D-0000-FFFF-FFFF00000000}"/>
  </bookViews>
  <sheets>
    <sheet name="ОФП" sheetId="1" r:id="rId1"/>
    <sheet name="ОСД" sheetId="2" r:id="rId2"/>
    <sheet name="ДДС" sheetId="3" r:id="rId3"/>
    <sheet name="ОИК" sheetId="4" r:id="rId4"/>
  </sheets>
  <definedNames>
    <definedName name="_xlnm.Print_Area" localSheetId="2">ДДС!$A$1:$X$75</definedName>
    <definedName name="_xlnm.Print_Area" localSheetId="3">ОИК!$A$1:$V$52</definedName>
    <definedName name="_xlnm.Print_Area" localSheetId="1">ОСД!$A$1:$X$42</definedName>
    <definedName name="_xlnm.Print_Area" localSheetId="0">ОФП!$A$1:$X$65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2" l="1"/>
  <c r="X62" i="1" l="1"/>
  <c r="X60" i="1"/>
  <c r="X53" i="1"/>
  <c r="X40" i="1"/>
  <c r="X39" i="1" s="1"/>
  <c r="X25" i="1"/>
  <c r="X26" i="1"/>
  <c r="X18" i="1"/>
  <c r="X38" i="1" l="1"/>
  <c r="W40" i="2" l="1"/>
  <c r="W62" i="1"/>
</calcChain>
</file>

<file path=xl/sharedStrings.xml><?xml version="1.0" encoding="utf-8"?>
<sst xmlns="http://schemas.openxmlformats.org/spreadsheetml/2006/main" count="651" uniqueCount="272">
  <si>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</si>
  <si>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"ПОЗИТИВ-А"</t>
  </si>
  <si>
    <t>Наименование</t>
  </si>
  <si>
    <t>Вид деятельности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</si>
  <si>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</si>
  <si>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</si>
  <si>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г.Алматы, ул.Тулебаева, 174, 030140001264</t>
  </si>
  <si>
    <t>Отчет о финансовом положении (бухгалтерский баланс)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</si>
  <si>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</si>
  <si>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</si>
  <si>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</si>
  <si>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</si>
  <si>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</si>
  <si>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</si>
  <si>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</si>
  <si>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</si>
  <si>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</si>
  <si>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</si>
  <si>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</si>
  <si>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</si>
  <si>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</si>
  <si>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</si>
  <si>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</si>
  <si>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</si>
  <si>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</si>
  <si>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</si>
  <si>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-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</si>
  <si>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</si>
  <si>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</si>
  <si>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</si>
  <si>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</si>
  <si>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</si>
  <si>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</si>
  <si>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</si>
  <si>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</si>
  <si>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>12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</si>
  <si>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</si>
  <si>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</si>
  <si>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</si>
  <si>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</si>
  <si>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</si>
  <si>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</si>
  <si>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</si>
  <si>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</si>
  <si>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</si>
  <si>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</si>
  <si>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</si>
  <si>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Отложенные налоговые активы</t>
  </si>
  <si>
    <t>19</t>
  </si>
  <si>
    <t>Прочие долгосрочные активы</t>
  </si>
  <si>
    <t>20</t>
  </si>
  <si>
    <t>БАЛАНС (строка 01 + строка 09)</t>
  </si>
  <si>
    <t>21</t>
  </si>
  <si>
    <t>Обязательства</t>
  </si>
  <si>
    <t>22</t>
  </si>
  <si>
    <t>III. Краткосрочные обязательства</t>
  </si>
  <si>
    <t>23</t>
  </si>
  <si>
    <t>Краткосрочные финансовые обязательства</t>
  </si>
  <si>
    <t>24</t>
  </si>
  <si>
    <t>Обязательства по налогам</t>
  </si>
  <si>
    <t>25</t>
  </si>
  <si>
    <t>Обязательства по другим обязательным и добровольным платежам</t>
  </si>
  <si>
    <t>26</t>
  </si>
  <si>
    <t>Краткосрочная кредиторская задолженность</t>
  </si>
  <si>
    <t>27</t>
  </si>
  <si>
    <t>Краткосрочные оценочные обязательства</t>
  </si>
  <si>
    <t>28</t>
  </si>
  <si>
    <t>Прочие краткосрочные обязательства</t>
  </si>
  <si>
    <t>29</t>
  </si>
  <si>
    <t>IV. Долгосрочные обязательства</t>
  </si>
  <si>
    <t>30</t>
  </si>
  <si>
    <t>Долгосрочные финансовые обязательства</t>
  </si>
  <si>
    <t>31</t>
  </si>
  <si>
    <t>Долгосрочная кредиторская задолженность</t>
  </si>
  <si>
    <t>32</t>
  </si>
  <si>
    <t>Долгосрочные оценочные обязательства</t>
  </si>
  <si>
    <t>33</t>
  </si>
  <si>
    <t>Отложенные налоговые обязательства</t>
  </si>
  <si>
    <t>34</t>
  </si>
  <si>
    <t>Прочие долгосрочные обязательства</t>
  </si>
  <si>
    <t>35</t>
  </si>
  <si>
    <t>V. Капитал</t>
  </si>
  <si>
    <t>36</t>
  </si>
  <si>
    <t>Уставный капитал</t>
  </si>
  <si>
    <t>37</t>
  </si>
  <si>
    <t>Неоплаченный капитал</t>
  </si>
  <si>
    <t>38</t>
  </si>
  <si>
    <t>Выкупленные собственные долевые инструменты</t>
  </si>
  <si>
    <t>39</t>
  </si>
  <si>
    <t>Эмиссионный доход</t>
  </si>
  <si>
    <t>40</t>
  </si>
  <si>
    <t>Резервы</t>
  </si>
  <si>
    <t>41</t>
  </si>
  <si>
    <t>Нераспределенная прибыль (непокрытый убыток)</t>
  </si>
  <si>
    <t>42</t>
  </si>
  <si>
    <t>БАЛАНС (строка 22 + строка 36)</t>
  </si>
  <si>
    <t>43</t>
  </si>
  <si>
    <t>Руководитель</t>
  </si>
  <si>
    <t>Вострецова Н. А.</t>
  </si>
  <si>
    <t>(фамилия, имя, отчество)</t>
  </si>
  <si>
    <t>(подпись)</t>
  </si>
  <si>
    <t>Главный бухгалтер</t>
  </si>
  <si>
    <t>Род А. И.</t>
  </si>
  <si>
    <t>М П</t>
  </si>
  <si>
    <t>240</t>
  </si>
  <si>
    <t>Общий совокупный доход</t>
  </si>
  <si>
    <t>230</t>
  </si>
  <si>
    <t>Доля предприятий по методу долевого участия</t>
  </si>
  <si>
    <t>220</t>
  </si>
  <si>
    <t>210</t>
  </si>
  <si>
    <t>Прибыль на акцию</t>
  </si>
  <si>
    <t>200</t>
  </si>
  <si>
    <t>Итоговая прибыль (итоговый убыток) за период (стр. 150-стр. 160)</t>
  </si>
  <si>
    <t>160</t>
  </si>
  <si>
    <t>Доля меньшинства</t>
  </si>
  <si>
    <t>150</t>
  </si>
  <si>
    <t>Чистая прибыль (убыток) за период (стр. 130 - стр.140) до вычета доли меньшинства</t>
  </si>
  <si>
    <t>140</t>
  </si>
  <si>
    <t>Расходы по корпоративному подоходному налогу</t>
  </si>
  <si>
    <t>130</t>
  </si>
  <si>
    <t>Прибыль (убыток) до налогообложения  (стр.110+/-стр. 120)</t>
  </si>
  <si>
    <t>120</t>
  </si>
  <si>
    <t>110</t>
  </si>
  <si>
    <t>Прибыль (убыток) за  период  от  продолжаемой деятельности (стр. 030+стр. 040+стр. 050-стр.060 – стр. 070 - стр.080 - стр. 090+/- стр. 100)</t>
  </si>
  <si>
    <t>100</t>
  </si>
  <si>
    <t>Доля прибыли/убытка организаций, учитываемых по методу долевого участия</t>
  </si>
  <si>
    <t>090</t>
  </si>
  <si>
    <t>Прочие расходы</t>
  </si>
  <si>
    <t>080</t>
  </si>
  <si>
    <t>Расходы на финансирование</t>
  </si>
  <si>
    <t>070</t>
  </si>
  <si>
    <t>Административные расходы</t>
  </si>
  <si>
    <t>060</t>
  </si>
  <si>
    <t>Расходы на реализацию продукции и оказание услуг</t>
  </si>
  <si>
    <t>050</t>
  </si>
  <si>
    <t>Прочие доходы</t>
  </si>
  <si>
    <t>040</t>
  </si>
  <si>
    <t>Доходы от финансирования</t>
  </si>
  <si>
    <t>030</t>
  </si>
  <si>
    <t>Валовая прибыль (стр. 010 - стр. 020)</t>
  </si>
  <si>
    <t>020</t>
  </si>
  <si>
    <t>Себестоимость реализованной продукции и оказанных услуг</t>
  </si>
  <si>
    <t>010</t>
  </si>
  <si>
    <t>Доход от реализации продукции и оказания услуг</t>
  </si>
  <si>
    <t>За предыдущий период</t>
  </si>
  <si>
    <t>За отчетный период</t>
  </si>
  <si>
    <t>ОТЧЕТ О СОВОКУПНОМ ДОХОДЕ</t>
  </si>
  <si>
    <t>Отчет составлен в соответствии с требованиями к содержанию и раскрытию информации МСФО для предприятий МСБ</t>
  </si>
  <si>
    <t>60</t>
  </si>
  <si>
    <t>3. Чистая сумма денежных средств от инвестиционной деятельности (стр. 040 - стр. 050)</t>
  </si>
  <si>
    <t>57</t>
  </si>
  <si>
    <t>прочие выплаты</t>
  </si>
  <si>
    <t>56</t>
  </si>
  <si>
    <t>фьючерсные и форвардные контракты, опционы и свопы</t>
  </si>
  <si>
    <t>55</t>
  </si>
  <si>
    <t>предоставление займов другим организациям</t>
  </si>
  <si>
    <t>54</t>
  </si>
  <si>
    <t>приобретение финансовых активов</t>
  </si>
  <si>
    <t>53</t>
  </si>
  <si>
    <t>приобретение других долгосрочных активов</t>
  </si>
  <si>
    <t>52</t>
  </si>
  <si>
    <t>приобретение нематериальных активов</t>
  </si>
  <si>
    <t>51</t>
  </si>
  <si>
    <t>приобретение основных средств</t>
  </si>
  <si>
    <t>в том числе:</t>
  </si>
  <si>
    <t>50</t>
  </si>
  <si>
    <t>2. Выбытие денежных средств, всего</t>
  </si>
  <si>
    <t>47</t>
  </si>
  <si>
    <t>прочие поступления</t>
  </si>
  <si>
    <t>46</t>
  </si>
  <si>
    <t>45</t>
  </si>
  <si>
    <t>погашение займов, предоставленных другим организациям</t>
  </si>
  <si>
    <t>44</t>
  </si>
  <si>
    <t>реализация финансовых активов</t>
  </si>
  <si>
    <t>реализация других долгосрочных активов</t>
  </si>
  <si>
    <t>реализация нематериальных активов</t>
  </si>
  <si>
    <t>реализация основных средств</t>
  </si>
  <si>
    <t>1. Поступление денежных средств, всего</t>
  </si>
  <si>
    <t>II. Движение денежных средств от инвестиционной деятельности</t>
  </si>
  <si>
    <t>3. Чистая сумма денежных средств от операционной деятельности (стр. 010 - стр. 020)</t>
  </si>
  <si>
    <t>другие платежи в бюджет</t>
  </si>
  <si>
    <t>корпоративный подоходный налог</t>
  </si>
  <si>
    <t>выплата вознаграждения по займам</t>
  </si>
  <si>
    <t>выплаты по заработной плате</t>
  </si>
  <si>
    <t>авансы выданные</t>
  </si>
  <si>
    <t>платежи поставщикам за товары и услуги</t>
  </si>
  <si>
    <t>дивиденды</t>
  </si>
  <si>
    <t>авансы полученные</t>
  </si>
  <si>
    <t>предоставление услуг</t>
  </si>
  <si>
    <t>реализация товаров</t>
  </si>
  <si>
    <t>I. Движение денежных средств от операционной деятельности</t>
  </si>
  <si>
    <t>ОТЧЕТ О ДВИЖЕНИИ ДЕНЕЖНЫХ СРЕДСТВ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</si>
  <si>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</si>
  <si>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</si>
  <si>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</si>
  <si>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</si>
  <si>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</si>
  <si>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</si>
  <si>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</si>
  <si>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</si>
  <si>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</si>
  <si>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</si>
  <si>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</si>
  <si>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</si>
  <si>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</si>
  <si>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</si>
  <si>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</si>
  <si>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</si>
  <si>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</si>
  <si>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</si>
  <si>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</si>
  <si>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</si>
  <si>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</si>
  <si>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</si>
  <si>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</si>
  <si>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</si>
  <si>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</si>
  <si>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</si>
  <si>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</si>
  <si>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</si>
  <si>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</si>
  <si>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</si>
  <si>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</si>
  <si>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2</t>
  </si>
  <si>
    <t>3</t>
  </si>
  <si>
    <t>4</t>
  </si>
  <si>
    <t>5</t>
  </si>
  <si>
    <t>6</t>
  </si>
  <si>
    <t>7</t>
  </si>
  <si>
    <t>8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</si>
  <si>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</si>
  <si>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</si>
  <si>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</si>
  <si>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</si>
  <si>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</si>
  <si>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</si>
  <si>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</si>
  <si>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</si>
  <si>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</si>
  <si>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</si>
  <si>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</si>
  <si>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</si>
  <si>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Пересчитанное сальдо (стр.110+/-стр. 120)</t>
  </si>
  <si>
    <t>131</t>
  </si>
  <si>
    <t>132</t>
  </si>
  <si>
    <t>Базовая прибыль на акцию (тенге)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</si>
  <si>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</si>
  <si>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</si>
  <si>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</si>
  <si>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</si>
  <si>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</si>
  <si>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</si>
  <si>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</si>
  <si>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Балансовая стоимость простой акции (тенге за 1 простую акцию)</t>
  </si>
  <si>
    <t>Краткосрочная дебиторская задолженность</t>
  </si>
  <si>
    <t>Инвестиции в совместно контролируемые предприятия</t>
  </si>
  <si>
    <t>Инвестиции в ассоциированные предприятия</t>
  </si>
  <si>
    <t>Прочий совокупный доход</t>
  </si>
  <si>
    <r>
      <t>за 1 квартал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2020 г.</t>
    </r>
  </si>
  <si>
    <t>на 30 июня 2020 года</t>
  </si>
  <si>
    <t>за 1 полугодие 2020 г.</t>
  </si>
  <si>
    <t>Прибыль (убыток) от прекращенной деятельности</t>
  </si>
  <si>
    <t>Сальдо на 30 июня 2020г
(стр.030+стр. 060+стр. 070+стр. 080+стр. 090)</t>
  </si>
  <si>
    <t>Сальдо на 31 декабря 2019 (стр.130 + стр. 160-стр. 170+стр. 180-стр.
190)</t>
  </si>
  <si>
    <t>Сальдо на 1 января 2020</t>
  </si>
  <si>
    <t xml:space="preserve"> </t>
  </si>
  <si>
    <t>Сальдо на 1 января 2019</t>
  </si>
  <si>
    <t>(658 953)</t>
  </si>
  <si>
    <t>(73 100)</t>
  </si>
  <si>
    <t>(732 053)</t>
  </si>
  <si>
    <t>246 035</t>
  </si>
  <si>
    <t>Экономия по корпоративному подоходному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</si>
</sst>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₽_-;\-* #,##0.00\ _₽_-;_-* &quot;-&quot;??\ _₽_-;_-@_-"/>
    <numFmt numFmtId="165" formatCode="#,##0,"/>
    <numFmt numFmtId="166" formatCode="0,"/>
    <numFmt numFmtId="167" formatCode="#,##0.00_ ;\-#,##0.00\ "/>
    <numFmt numFmtId="168" formatCode="[=-636619755.68]&quot;(636 620)&quot;;General"/>
    <numFmt numFmtId="169" formatCode="[=-627545172.04]&quot;(627 545)&quot;;General"/>
    <numFmt numFmtId="170" formatCode="[=184.3]&quot;-&quot;;General"/>
    <numFmt numFmtId="171" formatCode="#,##0.0"/>
    <numFmt numFmtId="172" formatCode="[=-9960.47]&quot;(10)&quot;;General"/>
    <numFmt numFmtId="173" formatCode="[=-857672862.06]&quot;(857 673)&quot;;General"/>
    <numFmt numFmtId="174" formatCode="[=-844726142.44]&quot;(844 726)&quot;;General"/>
    <numFmt numFmtId="175" formatCode="[=-12946719.62]&quot;(12 947)&quot;;General"/>
    <numFmt numFmtId="176" formatCode="[=-23264083.47]&quot;(23 264)&quot;;General"/>
    <numFmt numFmtId="177" formatCode="[=-18250884.67]&quot;(18 251)&quot;;General"/>
    <numFmt numFmtId="178" formatCode="[=-32830916.63]&quot;(32 831)&quot;;General"/>
    <numFmt numFmtId="179" formatCode="[=-562000000]&quot;(562 000)&quot;;General"/>
    <numFmt numFmtId="180" formatCode="#,##0.00,"/>
  </numFmts>
  <fonts count="17" x14ac:knownFonts="1">
    <font>
      <sz val="8"/>
      <name val="Arial"/>
      <family val="2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1" fillId="0" borderId="0"/>
  </cellStyleXfs>
  <cellXfs count="231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18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15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167" fontId="4" fillId="0" borderId="3" xfId="1" applyNumberFormat="1" applyFont="1" applyFill="1" applyBorder="1" applyAlignment="1">
      <alignment horizontal="right"/>
    </xf>
    <xf numFmtId="0" fontId="12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15" xfId="0" applyFont="1" applyFill="1" applyBorder="1" applyAlignment="1">
      <alignment horizontal="right" vertical="center"/>
    </xf>
    <xf numFmtId="170" fontId="4" fillId="0" borderId="15" xfId="0" applyNumberFormat="1" applyFont="1" applyFill="1" applyBorder="1" applyAlignment="1">
      <alignment horizontal="right" vertical="center"/>
    </xf>
    <xf numFmtId="166" fontId="4" fillId="0" borderId="15" xfId="0" applyNumberFormat="1" applyFont="1" applyFill="1" applyBorder="1" applyAlignment="1">
      <alignment horizontal="right" vertical="center"/>
    </xf>
    <xf numFmtId="170" fontId="1" fillId="0" borderId="15" xfId="0" applyNumberFormat="1" applyFont="1" applyFill="1" applyBorder="1" applyAlignment="1">
      <alignment horizontal="right" vertical="center"/>
    </xf>
    <xf numFmtId="166" fontId="1" fillId="0" borderId="15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right" vertical="center"/>
    </xf>
    <xf numFmtId="165" fontId="1" fillId="0" borderId="15" xfId="0" applyNumberFormat="1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right" vertical="top" wrapText="1"/>
    </xf>
    <xf numFmtId="165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165" fontId="14" fillId="0" borderId="15" xfId="0" applyNumberFormat="1" applyFont="1" applyFill="1" applyBorder="1" applyAlignment="1">
      <alignment horizontal="right" vertical="center"/>
    </xf>
    <xf numFmtId="166" fontId="13" fillId="0" borderId="15" xfId="0" applyNumberFormat="1" applyFont="1" applyFill="1" applyBorder="1" applyAlignment="1">
      <alignment horizontal="right" vertical="center"/>
    </xf>
    <xf numFmtId="171" fontId="4" fillId="0" borderId="3" xfId="0" applyNumberFormat="1" applyFont="1" applyFill="1" applyBorder="1" applyAlignment="1">
      <alignment horizontal="right" vertical="center"/>
    </xf>
    <xf numFmtId="165" fontId="14" fillId="0" borderId="15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65" fontId="14" fillId="0" borderId="16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2" fontId="13" fillId="0" borderId="15" xfId="0" applyNumberFormat="1" applyFont="1" applyFill="1" applyBorder="1" applyAlignment="1">
      <alignment horizontal="right" vertical="center"/>
    </xf>
    <xf numFmtId="173" fontId="13" fillId="0" borderId="15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175" fontId="14" fillId="0" borderId="15" xfId="0" applyNumberFormat="1" applyFont="1" applyFill="1" applyBorder="1" applyAlignment="1">
      <alignment horizontal="right" vertical="center"/>
    </xf>
    <xf numFmtId="175" fontId="14" fillId="0" borderId="15" xfId="0" applyNumberFormat="1" applyFont="1" applyFill="1" applyBorder="1" applyAlignment="1">
      <alignment horizontal="right" vertical="center" wrapText="1"/>
    </xf>
    <xf numFmtId="174" fontId="14" fillId="0" borderId="15" xfId="0" applyNumberFormat="1" applyFont="1" applyFill="1" applyBorder="1" applyAlignment="1">
      <alignment horizontal="center" vertical="center"/>
    </xf>
    <xf numFmtId="165" fontId="14" fillId="0" borderId="17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left" vertical="top" wrapText="1"/>
    </xf>
    <xf numFmtId="0" fontId="4" fillId="0" borderId="15" xfId="2" applyFont="1" applyFill="1" applyBorder="1" applyAlignment="1">
      <alignment horizontal="center" vertical="center"/>
    </xf>
    <xf numFmtId="165" fontId="4" fillId="0" borderId="15" xfId="2" applyNumberFormat="1" applyFont="1" applyFill="1" applyBorder="1" applyAlignment="1">
      <alignment horizontal="right" vertical="center"/>
    </xf>
    <xf numFmtId="0" fontId="1" fillId="0" borderId="15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right" vertical="center"/>
    </xf>
    <xf numFmtId="165" fontId="1" fillId="0" borderId="15" xfId="2" applyNumberFormat="1" applyFont="1" applyFill="1" applyBorder="1" applyAlignment="1">
      <alignment horizontal="right" vertical="center"/>
    </xf>
    <xf numFmtId="166" fontId="1" fillId="0" borderId="15" xfId="2" applyNumberFormat="1" applyFont="1" applyFill="1" applyBorder="1" applyAlignment="1">
      <alignment horizontal="right" vertical="center"/>
    </xf>
    <xf numFmtId="0" fontId="4" fillId="0" borderId="15" xfId="2" applyFont="1" applyFill="1" applyBorder="1" applyAlignment="1">
      <alignment horizontal="right" vertical="center"/>
    </xf>
    <xf numFmtId="177" fontId="4" fillId="0" borderId="15" xfId="2" applyNumberFormat="1" applyFont="1" applyFill="1" applyBorder="1" applyAlignment="1">
      <alignment horizontal="right" vertical="center"/>
    </xf>
    <xf numFmtId="49" fontId="4" fillId="0" borderId="15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2" fillId="0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166" fontId="15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166" fontId="16" fillId="0" borderId="15" xfId="0" applyNumberFormat="1" applyFont="1" applyFill="1" applyBorder="1" applyAlignment="1">
      <alignment horizontal="right" vertical="center"/>
    </xf>
    <xf numFmtId="165" fontId="15" fillId="0" borderId="15" xfId="0" applyNumberFormat="1" applyFont="1" applyFill="1" applyBorder="1" applyAlignment="1">
      <alignment horizontal="right" vertical="center"/>
    </xf>
    <xf numFmtId="165" fontId="16" fillId="0" borderId="15" xfId="0" applyNumberFormat="1" applyFont="1" applyFill="1" applyBorder="1" applyAlignment="1">
      <alignment horizontal="right" vertical="center"/>
    </xf>
    <xf numFmtId="178" fontId="15" fillId="0" borderId="15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top" wrapText="1"/>
    </xf>
    <xf numFmtId="179" fontId="15" fillId="0" borderId="15" xfId="0" applyNumberFormat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175" fontId="13" fillId="0" borderId="15" xfId="0" applyNumberFormat="1" applyFont="1" applyFill="1" applyBorder="1" applyAlignment="1">
      <alignment horizontal="center" vertical="center"/>
    </xf>
    <xf numFmtId="175" fontId="14" fillId="0" borderId="15" xfId="0" applyNumberFormat="1" applyFont="1" applyFill="1" applyBorder="1" applyAlignment="1">
      <alignment horizontal="center" vertical="center"/>
    </xf>
    <xf numFmtId="175" fontId="14" fillId="0" borderId="16" xfId="0" applyNumberFormat="1" applyFont="1" applyFill="1" applyBorder="1" applyAlignment="1">
      <alignment horizontal="center" vertical="center"/>
    </xf>
    <xf numFmtId="173" fontId="14" fillId="0" borderId="15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top"/>
    </xf>
    <xf numFmtId="0" fontId="1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4" fillId="0" borderId="18" xfId="2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top"/>
    </xf>
    <xf numFmtId="0" fontId="1" fillId="0" borderId="21" xfId="0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left" vertical="center" indent="5"/>
    </xf>
    <xf numFmtId="0" fontId="1" fillId="0" borderId="15" xfId="0" applyFont="1" applyFill="1" applyBorder="1" applyAlignment="1">
      <alignment horizontal="left" vertical="top" wrapText="1" indent="5"/>
    </xf>
    <xf numFmtId="0" fontId="1" fillId="0" borderId="15" xfId="0" applyFont="1" applyFill="1" applyBorder="1" applyAlignment="1">
      <alignment horizontal="left" vertical="center" indent="5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center" wrapText="1" indent="5"/>
    </xf>
    <xf numFmtId="0" fontId="1" fillId="0" borderId="21" xfId="0" applyFont="1" applyFill="1" applyBorder="1" applyAlignment="1">
      <alignment horizontal="left" vertical="top" wrapText="1" indent="5"/>
    </xf>
    <xf numFmtId="0" fontId="1" fillId="0" borderId="15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1" xfId="2" applyFont="1" applyFill="1" applyBorder="1" applyAlignment="1">
      <alignment horizontal="left" vertical="center" indent="5"/>
    </xf>
    <xf numFmtId="0" fontId="4" fillId="0" borderId="21" xfId="2" applyFont="1" applyFill="1" applyBorder="1" applyAlignment="1">
      <alignment horizontal="left" vertical="center" wrapText="1"/>
    </xf>
    <xf numFmtId="0" fontId="5" fillId="0" borderId="24" xfId="0" applyNumberFormat="1" applyFont="1" applyFill="1" applyBorder="1" applyAlignment="1">
      <alignment horizontal="center" vertical="top"/>
    </xf>
    <xf numFmtId="0" fontId="5" fillId="0" borderId="24" xfId="0" applyNumberFormat="1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left" vertical="center" wrapText="1"/>
    </xf>
    <xf numFmtId="0" fontId="1" fillId="0" borderId="15" xfId="2" applyFont="1" applyFill="1" applyBorder="1" applyAlignment="1">
      <alignment horizontal="left" vertical="center" indent="5"/>
    </xf>
    <xf numFmtId="0" fontId="4" fillId="0" borderId="15" xfId="2" applyFont="1" applyFill="1" applyBorder="1" applyAlignment="1">
      <alignment horizontal="left" vertical="center"/>
    </xf>
    <xf numFmtId="0" fontId="1" fillId="0" borderId="15" xfId="2" applyFont="1" applyFill="1" applyBorder="1" applyAlignment="1">
      <alignment horizontal="left" vertical="top"/>
    </xf>
    <xf numFmtId="0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3" fillId="0" borderId="27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top"/>
    </xf>
    <xf numFmtId="0" fontId="13" fillId="0" borderId="27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 wrapText="1"/>
    </xf>
    <xf numFmtId="180" fontId="4" fillId="0" borderId="3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E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B68"/>
  <sheetViews>
    <sheetView showGridLines="0" topLeftCell="A16" workbookViewId="0">
      <selection activeCell="Z31" sqref="Z31"/>
    </sheetView>
  </sheetViews>
  <sheetFormatPr defaultRowHeight="12" x14ac:dyDescent="0.2"/>
  <cols>
    <col min="1" max="17" width="3" style="41" customWidth="1"/>
    <col min="18" max="19" width="3.1640625" style="41" customWidth="1"/>
    <col min="20" max="20" width="4.1640625" style="41" customWidth="1"/>
    <col min="21" max="21" width="7.33203125" style="41" customWidth="1"/>
    <col min="22" max="22" width="9.1640625" style="41" customWidth="1"/>
    <col min="23" max="23" width="24.33203125" style="41" customWidth="1"/>
    <col min="24" max="24" width="20.5" style="41" customWidth="1"/>
    <col min="25" max="25" width="10.6640625" style="44" customWidth="1"/>
    <col min="26" max="26" width="36.6640625" style="44" customWidth="1"/>
    <col min="27" max="27" width="24.33203125" style="44" customWidth="1"/>
    <col min="28" max="256" width="10.6640625" style="44" customWidth="1"/>
    <col min="257" max="16384" width="9.33203125" style="44"/>
  </cols>
  <sheetData>
    <row r="1" spans="1:24" s="43" customFormat="1" ht="14.2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144" t="s">
        <v>0</v>
      </c>
      <c r="X1" s="144"/>
    </row>
    <row r="2" spans="1:24" s="14" customFormat="1" ht="6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44"/>
      <c r="X2" s="144"/>
    </row>
    <row r="3" spans="1:24" s="43" customFormat="1" ht="11.25" customHeight="1" x14ac:dyDescent="0.2">
      <c r="A3" s="42"/>
      <c r="B3" s="42"/>
      <c r="C3" s="42"/>
      <c r="D3" s="42"/>
      <c r="E3" s="42"/>
      <c r="F3" s="42"/>
      <c r="G3" s="42"/>
      <c r="H3" s="145" t="s">
        <v>1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4" ht="12" customHeight="1" x14ac:dyDescent="0.2">
      <c r="A4" s="6" t="s">
        <v>2</v>
      </c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</row>
    <row r="5" spans="1:24" s="43" customFormat="1" ht="4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12" customHeight="1" x14ac:dyDescent="0.2">
      <c r="A6" s="6" t="s">
        <v>3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4" s="43" customFormat="1" ht="6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ht="12" customHeight="1" x14ac:dyDescent="0.2">
      <c r="A8" s="6" t="s">
        <v>4</v>
      </c>
      <c r="S8" s="147">
        <v>5</v>
      </c>
      <c r="T8" s="147"/>
      <c r="U8" s="147"/>
      <c r="V8" s="147"/>
      <c r="W8" s="147"/>
      <c r="X8" s="147"/>
    </row>
    <row r="9" spans="1:24" s="43" customFormat="1" ht="5.25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s="43" customFormat="1" ht="5.25" customHeight="1" x14ac:dyDescent="0.2">
      <c r="A10" s="148" t="s">
        <v>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9" t="s">
        <v>6</v>
      </c>
      <c r="T10" s="149"/>
      <c r="U10" s="149"/>
      <c r="V10" s="149"/>
      <c r="W10" s="149"/>
      <c r="X10" s="149"/>
    </row>
    <row r="11" spans="1:24" ht="12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  <c r="T11" s="149"/>
      <c r="U11" s="149"/>
      <c r="V11" s="149"/>
      <c r="W11" s="149"/>
      <c r="X11" s="149"/>
    </row>
    <row r="12" spans="1:24" ht="12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50"/>
      <c r="T12" s="150"/>
      <c r="U12" s="150"/>
      <c r="V12" s="150"/>
      <c r="W12" s="150"/>
      <c r="X12" s="150"/>
    </row>
    <row r="13" spans="1:24" s="14" customFormat="1" ht="4.5" customHeight="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1:24" s="43" customFormat="1" ht="12.75" customHeight="1" x14ac:dyDescent="0.2">
      <c r="A14" s="143" t="s">
        <v>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42"/>
    </row>
    <row r="15" spans="1:24" s="43" customFormat="1" ht="10.5" customHeight="1" x14ac:dyDescent="0.2">
      <c r="A15" s="143" t="s">
        <v>259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8" t="s">
        <v>8</v>
      </c>
    </row>
    <row r="16" spans="1:24" s="43" customFormat="1" ht="4.5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8" s="43" customFormat="1" ht="21" customHeight="1" x14ac:dyDescent="0.2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45" t="s">
        <v>10</v>
      </c>
      <c r="W17" s="45" t="s">
        <v>11</v>
      </c>
      <c r="X17" s="46" t="s">
        <v>12</v>
      </c>
      <c r="AB17" s="47"/>
    </row>
    <row r="18" spans="1:28" s="43" customFormat="1" ht="12.75" customHeight="1" x14ac:dyDescent="0.2">
      <c r="A18" s="137" t="s">
        <v>13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48" t="s">
        <v>14</v>
      </c>
      <c r="W18" s="67">
        <v>92341098.950000003</v>
      </c>
      <c r="X18" s="67">
        <f>SUM(X19:X25)</f>
        <v>98702762.519999996</v>
      </c>
    </row>
    <row r="19" spans="1:28" s="43" customFormat="1" ht="12.75" customHeight="1" x14ac:dyDescent="0.2">
      <c r="A19" s="156" t="s">
        <v>15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49" t="s">
        <v>16</v>
      </c>
      <c r="W19" s="65">
        <v>4931734.22</v>
      </c>
      <c r="X19" s="65">
        <v>23182618.890000001</v>
      </c>
    </row>
    <row r="20" spans="1:28" s="43" customFormat="1" ht="12.75" customHeight="1" x14ac:dyDescent="0.2">
      <c r="A20" s="151" t="s">
        <v>17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49" t="s">
        <v>18</v>
      </c>
      <c r="W20" s="66" t="s">
        <v>26</v>
      </c>
      <c r="X20" s="66" t="s">
        <v>26</v>
      </c>
    </row>
    <row r="21" spans="1:28" s="43" customFormat="1" ht="12.75" customHeight="1" x14ac:dyDescent="0.2">
      <c r="A21" s="151" t="s">
        <v>254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49" t="s">
        <v>19</v>
      </c>
      <c r="W21" s="65">
        <v>79418794.569999993</v>
      </c>
      <c r="X21" s="65">
        <v>73904000</v>
      </c>
    </row>
    <row r="22" spans="1:28" s="43" customFormat="1" ht="12.75" customHeight="1" x14ac:dyDescent="0.2">
      <c r="A22" s="151" t="s">
        <v>20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49" t="s">
        <v>21</v>
      </c>
      <c r="W22" s="68">
        <v>34914.28</v>
      </c>
      <c r="X22" s="68">
        <v>7</v>
      </c>
    </row>
    <row r="23" spans="1:28" s="43" customFormat="1" ht="12.75" customHeight="1" x14ac:dyDescent="0.2">
      <c r="A23" s="151" t="s">
        <v>22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49" t="s">
        <v>23</v>
      </c>
      <c r="W23" s="68">
        <v>904758.63</v>
      </c>
      <c r="X23" s="68">
        <v>243980.31</v>
      </c>
    </row>
    <row r="24" spans="1:28" s="43" customFormat="1" ht="12.75" customHeight="1" x14ac:dyDescent="0.2">
      <c r="A24" s="154" t="s">
        <v>24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49" t="s">
        <v>25</v>
      </c>
      <c r="W24" s="66" t="s">
        <v>26</v>
      </c>
      <c r="X24" s="66" t="s">
        <v>26</v>
      </c>
    </row>
    <row r="25" spans="1:28" s="43" customFormat="1" ht="12.75" customHeight="1" x14ac:dyDescent="0.2">
      <c r="A25" s="154" t="s">
        <v>27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49" t="s">
        <v>28</v>
      </c>
      <c r="W25" s="65">
        <v>7050897.25</v>
      </c>
      <c r="X25" s="65">
        <f>1270156.32+76000+26000</f>
        <v>1372156.32</v>
      </c>
    </row>
    <row r="26" spans="1:28" s="43" customFormat="1" ht="12.75" customHeight="1" x14ac:dyDescent="0.2">
      <c r="A26" s="137" t="s">
        <v>29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48" t="s">
        <v>30</v>
      </c>
      <c r="W26" s="67">
        <v>3526529473.48</v>
      </c>
      <c r="X26" s="67">
        <f>SUM(X27:X36)</f>
        <v>3641451623.6199999</v>
      </c>
      <c r="Z26" s="50"/>
    </row>
    <row r="27" spans="1:28" s="43" customFormat="1" ht="12.75" customHeight="1" x14ac:dyDescent="0.2">
      <c r="A27" s="151" t="s">
        <v>31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49" t="s">
        <v>32</v>
      </c>
      <c r="W27" s="66" t="s">
        <v>26</v>
      </c>
      <c r="X27" s="66" t="s">
        <v>26</v>
      </c>
    </row>
    <row r="28" spans="1:28" s="43" customFormat="1" ht="12.75" customHeight="1" x14ac:dyDescent="0.2">
      <c r="A28" s="151" t="s">
        <v>33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49" t="s">
        <v>34</v>
      </c>
      <c r="W28" s="66" t="s">
        <v>26</v>
      </c>
      <c r="X28" s="66" t="s">
        <v>26</v>
      </c>
    </row>
    <row r="29" spans="1:28" s="43" customFormat="1" ht="12.75" customHeight="1" x14ac:dyDescent="0.2">
      <c r="A29" s="151" t="s">
        <v>255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49" t="s">
        <v>35</v>
      </c>
      <c r="W29" s="66" t="s">
        <v>26</v>
      </c>
      <c r="X29" s="66" t="s">
        <v>26</v>
      </c>
    </row>
    <row r="30" spans="1:28" s="43" customFormat="1" ht="12.75" customHeight="1" x14ac:dyDescent="0.2">
      <c r="A30" s="151" t="s">
        <v>256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49" t="s">
        <v>36</v>
      </c>
      <c r="W30" s="65">
        <v>3525900000</v>
      </c>
      <c r="X30" s="65">
        <v>3525900000</v>
      </c>
    </row>
    <row r="31" spans="1:28" s="43" customFormat="1" ht="12.75" customHeight="1" x14ac:dyDescent="0.2">
      <c r="A31" s="151" t="s">
        <v>37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49" t="s">
        <v>38</v>
      </c>
      <c r="W31" s="66" t="s">
        <v>26</v>
      </c>
      <c r="X31" s="66" t="s">
        <v>26</v>
      </c>
    </row>
    <row r="32" spans="1:28" s="43" customFormat="1" ht="12.75" customHeight="1" x14ac:dyDescent="0.2">
      <c r="A32" s="151" t="s">
        <v>39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49" t="s">
        <v>40</v>
      </c>
      <c r="W32" s="68">
        <v>629473.48</v>
      </c>
      <c r="X32" s="68">
        <v>663623.62</v>
      </c>
    </row>
    <row r="33" spans="1:26" s="43" customFormat="1" ht="12.75" customHeight="1" x14ac:dyDescent="0.2">
      <c r="A33" s="151" t="s">
        <v>41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49" t="s">
        <v>42</v>
      </c>
      <c r="W33" s="66" t="s">
        <v>26</v>
      </c>
      <c r="X33" s="66" t="s">
        <v>26</v>
      </c>
    </row>
    <row r="34" spans="1:26" s="43" customFormat="1" ht="12.75" customHeight="1" x14ac:dyDescent="0.2">
      <c r="A34" s="151" t="s">
        <v>43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49" t="s">
        <v>44</v>
      </c>
      <c r="W34" s="66" t="s">
        <v>26</v>
      </c>
      <c r="X34" s="66" t="s">
        <v>26</v>
      </c>
    </row>
    <row r="35" spans="1:26" s="43" customFormat="1" ht="12.75" customHeight="1" x14ac:dyDescent="0.2">
      <c r="A35" s="151" t="s">
        <v>45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49" t="s">
        <v>46</v>
      </c>
      <c r="W35" s="66" t="s">
        <v>26</v>
      </c>
      <c r="X35" s="66" t="s">
        <v>26</v>
      </c>
    </row>
    <row r="36" spans="1:26" s="43" customFormat="1" ht="12.75" customHeight="1" x14ac:dyDescent="0.2">
      <c r="A36" s="151" t="s">
        <v>47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49" t="s">
        <v>48</v>
      </c>
      <c r="W36" s="66" t="s">
        <v>26</v>
      </c>
      <c r="X36" s="65">
        <v>114888000</v>
      </c>
    </row>
    <row r="37" spans="1:26" s="43" customFormat="1" ht="12.75" customHeight="1" x14ac:dyDescent="0.2">
      <c r="A37" s="151" t="s">
        <v>49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49" t="s">
        <v>50</v>
      </c>
      <c r="W37" s="66" t="s">
        <v>26</v>
      </c>
      <c r="X37" s="66" t="s">
        <v>26</v>
      </c>
    </row>
    <row r="38" spans="1:26" s="43" customFormat="1" ht="12.75" customHeight="1" x14ac:dyDescent="0.2">
      <c r="A38" s="153" t="s">
        <v>51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48" t="s">
        <v>52</v>
      </c>
      <c r="W38" s="67">
        <v>3618870572.4299998</v>
      </c>
      <c r="X38" s="67">
        <f>X26+X18</f>
        <v>3740154386.1399999</v>
      </c>
      <c r="Z38" s="56"/>
    </row>
    <row r="39" spans="1:26" s="43" customFormat="1" ht="12.75" customHeight="1" x14ac:dyDescent="0.2">
      <c r="A39" s="137" t="s">
        <v>53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48" t="s">
        <v>54</v>
      </c>
      <c r="W39" s="67">
        <v>3498455434.4899998</v>
      </c>
      <c r="X39" s="67">
        <f>X40+X47</f>
        <v>3494119302.9899998</v>
      </c>
    </row>
    <row r="40" spans="1:26" s="43" customFormat="1" ht="12.75" customHeight="1" x14ac:dyDescent="0.2">
      <c r="A40" s="137" t="s">
        <v>55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48" t="s">
        <v>56</v>
      </c>
      <c r="W40" s="67">
        <v>2027501131.5</v>
      </c>
      <c r="X40" s="67">
        <f>X41+X42+X43</f>
        <v>2023165000</v>
      </c>
    </row>
    <row r="41" spans="1:26" s="43" customFormat="1" ht="12.75" customHeight="1" x14ac:dyDescent="0.2">
      <c r="A41" s="151" t="s">
        <v>57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49" t="s">
        <v>58</v>
      </c>
      <c r="W41" s="65">
        <v>2026185000</v>
      </c>
      <c r="X41" s="65">
        <v>2022185000</v>
      </c>
    </row>
    <row r="42" spans="1:26" s="43" customFormat="1" ht="12.75" customHeight="1" x14ac:dyDescent="0.2">
      <c r="A42" s="151" t="s">
        <v>59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49" t="s">
        <v>60</v>
      </c>
      <c r="W42" s="68">
        <v>165460.91</v>
      </c>
      <c r="X42" s="65">
        <v>900000</v>
      </c>
    </row>
    <row r="43" spans="1:26" ht="12" customHeight="1" x14ac:dyDescent="0.2">
      <c r="A43" s="157" t="s">
        <v>61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49" t="s">
        <v>62</v>
      </c>
      <c r="W43" s="68">
        <v>169428.59</v>
      </c>
      <c r="X43" s="65">
        <v>80000</v>
      </c>
      <c r="Y43" s="43"/>
      <c r="Z43" s="43"/>
    </row>
    <row r="44" spans="1:26" s="43" customFormat="1" ht="12.75" customHeight="1" x14ac:dyDescent="0.2">
      <c r="A44" s="151" t="s">
        <v>63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49" t="s">
        <v>64</v>
      </c>
      <c r="W44" s="68">
        <v>981242</v>
      </c>
      <c r="X44" s="86"/>
    </row>
    <row r="45" spans="1:26" s="43" customFormat="1" ht="12.75" customHeight="1" x14ac:dyDescent="0.2">
      <c r="A45" s="152" t="s">
        <v>65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49" t="s">
        <v>66</v>
      </c>
      <c r="W45" s="66" t="s">
        <v>26</v>
      </c>
      <c r="X45" s="66" t="s">
        <v>26</v>
      </c>
    </row>
    <row r="46" spans="1:26" s="43" customFormat="1" ht="12.75" customHeight="1" x14ac:dyDescent="0.2">
      <c r="A46" s="151" t="s">
        <v>67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49" t="s">
        <v>68</v>
      </c>
      <c r="W46" s="66" t="s">
        <v>26</v>
      </c>
      <c r="X46" s="66" t="s">
        <v>26</v>
      </c>
    </row>
    <row r="47" spans="1:26" s="43" customFormat="1" ht="12.75" customHeight="1" x14ac:dyDescent="0.2">
      <c r="A47" s="137" t="s">
        <v>69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48" t="s">
        <v>70</v>
      </c>
      <c r="W47" s="67">
        <v>1470954302.99</v>
      </c>
      <c r="X47" s="67">
        <v>1470954302.99</v>
      </c>
    </row>
    <row r="48" spans="1:26" s="43" customFormat="1" ht="12.75" customHeight="1" x14ac:dyDescent="0.2">
      <c r="A48" s="151" t="s">
        <v>71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49" t="s">
        <v>72</v>
      </c>
      <c r="W48" s="65">
        <v>1470954302.99</v>
      </c>
      <c r="X48" s="65">
        <v>1470954302.99</v>
      </c>
    </row>
    <row r="49" spans="1:26" s="43" customFormat="1" ht="12.75" customHeight="1" x14ac:dyDescent="0.2">
      <c r="A49" s="151" t="s">
        <v>73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49" t="s">
        <v>74</v>
      </c>
      <c r="W49" s="66" t="s">
        <v>26</v>
      </c>
      <c r="X49" s="66" t="s">
        <v>26</v>
      </c>
    </row>
    <row r="50" spans="1:26" s="43" customFormat="1" ht="12.75" customHeight="1" x14ac:dyDescent="0.2">
      <c r="A50" s="151" t="s">
        <v>75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49" t="s">
        <v>76</v>
      </c>
      <c r="W50" s="66" t="s">
        <v>26</v>
      </c>
      <c r="X50" s="66" t="s">
        <v>26</v>
      </c>
    </row>
    <row r="51" spans="1:26" s="43" customFormat="1" ht="12.75" customHeight="1" x14ac:dyDescent="0.2">
      <c r="A51" s="152" t="s">
        <v>77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49" t="s">
        <v>78</v>
      </c>
      <c r="W51" s="66" t="s">
        <v>26</v>
      </c>
      <c r="X51" s="66" t="s">
        <v>26</v>
      </c>
    </row>
    <row r="52" spans="1:26" s="43" customFormat="1" ht="12.75" customHeight="1" x14ac:dyDescent="0.2">
      <c r="A52" s="151" t="s">
        <v>79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49" t="s">
        <v>80</v>
      </c>
      <c r="W52" s="66" t="s">
        <v>26</v>
      </c>
      <c r="X52" s="66" t="s">
        <v>26</v>
      </c>
      <c r="Z52" s="51"/>
    </row>
    <row r="53" spans="1:26" s="43" customFormat="1" ht="12.75" customHeight="1" x14ac:dyDescent="0.2">
      <c r="A53" s="137" t="s">
        <v>81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48" t="s">
        <v>82</v>
      </c>
      <c r="W53" s="67">
        <v>120415137.94</v>
      </c>
      <c r="X53" s="67">
        <f>X38-X39</f>
        <v>246035083.1500001</v>
      </c>
    </row>
    <row r="54" spans="1:26" s="43" customFormat="1" ht="12.75" customHeight="1" x14ac:dyDescent="0.2">
      <c r="A54" s="151" t="s">
        <v>83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49" t="s">
        <v>84</v>
      </c>
      <c r="W54" s="65">
        <v>978088000</v>
      </c>
      <c r="X54" s="65">
        <v>978088000</v>
      </c>
    </row>
    <row r="55" spans="1:26" s="43" customFormat="1" ht="12.75" customHeight="1" x14ac:dyDescent="0.2">
      <c r="A55" s="151" t="s">
        <v>85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49" t="s">
        <v>86</v>
      </c>
      <c r="W55" s="66" t="s">
        <v>26</v>
      </c>
      <c r="X55" s="66" t="s">
        <v>26</v>
      </c>
    </row>
    <row r="56" spans="1:26" s="43" customFormat="1" ht="12.75" customHeight="1" x14ac:dyDescent="0.2">
      <c r="A56" s="151" t="s">
        <v>87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49" t="s">
        <v>88</v>
      </c>
      <c r="W56" s="66" t="s">
        <v>26</v>
      </c>
      <c r="X56" s="66" t="s">
        <v>26</v>
      </c>
    </row>
    <row r="57" spans="1:26" s="43" customFormat="1" ht="12.75" customHeight="1" x14ac:dyDescent="0.2">
      <c r="A57" s="151" t="s">
        <v>89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49" t="s">
        <v>90</v>
      </c>
      <c r="W57" s="66" t="s">
        <v>26</v>
      </c>
      <c r="X57" s="66" t="s">
        <v>26</v>
      </c>
    </row>
    <row r="58" spans="1:26" s="43" customFormat="1" ht="12.75" customHeight="1" x14ac:dyDescent="0.2">
      <c r="A58" s="151" t="s">
        <v>91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49" t="s">
        <v>92</v>
      </c>
      <c r="W58" s="66" t="s">
        <v>26</v>
      </c>
      <c r="X58" s="66" t="s">
        <v>26</v>
      </c>
    </row>
    <row r="59" spans="1:26" s="43" customFormat="1" ht="12.75" customHeight="1" x14ac:dyDescent="0.2">
      <c r="A59" s="151" t="s">
        <v>93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49" t="s">
        <v>94</v>
      </c>
      <c r="W59" s="87">
        <v>-857672862.05999994</v>
      </c>
      <c r="X59" s="65">
        <v>-732053000</v>
      </c>
      <c r="Y59" s="52"/>
    </row>
    <row r="60" spans="1:26" s="43" customFormat="1" ht="12.75" customHeight="1" x14ac:dyDescent="0.2">
      <c r="A60" s="137" t="s">
        <v>95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48" t="s">
        <v>96</v>
      </c>
      <c r="W60" s="67">
        <v>3618870572.4299998</v>
      </c>
      <c r="X60" s="67">
        <f>X38</f>
        <v>3740154386.1399999</v>
      </c>
    </row>
    <row r="61" spans="1:26" s="43" customFormat="1" ht="12.75" customHeight="1" x14ac:dyDescent="0.2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40"/>
      <c r="W61" s="9"/>
      <c r="X61" s="9"/>
    </row>
    <row r="62" spans="1:26" s="43" customFormat="1" ht="12.75" customHeight="1" x14ac:dyDescent="0.2">
      <c r="A62" s="142" t="s">
        <v>253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40"/>
      <c r="W62" s="53">
        <f>(W38-W39)/978088</f>
        <v>123.11278529130308</v>
      </c>
      <c r="X62" s="53">
        <f>(X38-X39)/978088</f>
        <v>251.54698058865878</v>
      </c>
    </row>
    <row r="63" spans="1:26" s="43" customFormat="1" ht="16.5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1:26" s="43" customFormat="1" ht="12.75" customHeight="1" x14ac:dyDescent="0.2">
      <c r="A64" s="6" t="s">
        <v>97</v>
      </c>
      <c r="B64" s="42"/>
      <c r="C64" s="42"/>
      <c r="D64" s="42"/>
      <c r="E64" s="42"/>
      <c r="F64" s="42"/>
      <c r="G64" s="42"/>
      <c r="H64" s="138" t="s">
        <v>98</v>
      </c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42"/>
      <c r="W64" s="34"/>
      <c r="X64" s="42"/>
    </row>
    <row r="65" spans="1:26" s="119" customFormat="1" x14ac:dyDescent="0.2">
      <c r="A65" s="117"/>
      <c r="B65" s="117"/>
      <c r="C65" s="117"/>
      <c r="D65" s="117"/>
      <c r="E65" s="117"/>
      <c r="F65" s="117"/>
      <c r="G65" s="117"/>
      <c r="H65" s="140" t="s">
        <v>99</v>
      </c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17"/>
      <c r="W65" s="118" t="s">
        <v>100</v>
      </c>
      <c r="X65" s="117"/>
    </row>
    <row r="66" spans="1:26" s="43" customFormat="1" ht="12.75" customHeight="1" x14ac:dyDescent="0.2">
      <c r="A66" s="6" t="s">
        <v>101</v>
      </c>
      <c r="B66" s="42"/>
      <c r="C66" s="42"/>
      <c r="D66" s="42"/>
      <c r="E66" s="42"/>
      <c r="F66" s="42"/>
      <c r="G66" s="42"/>
      <c r="H66" s="138" t="s">
        <v>102</v>
      </c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42"/>
      <c r="W66" s="39"/>
      <c r="X66" s="42"/>
      <c r="Y66" s="55"/>
    </row>
    <row r="67" spans="1:26" s="43" customFormat="1" ht="9.75" customHeight="1" x14ac:dyDescent="0.2">
      <c r="A67" s="42"/>
      <c r="B67" s="41" t="s">
        <v>103</v>
      </c>
      <c r="C67" s="42"/>
      <c r="D67" s="42"/>
      <c r="E67" s="42"/>
      <c r="F67" s="42"/>
      <c r="G67" s="42"/>
      <c r="H67" s="139" t="s">
        <v>99</v>
      </c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42"/>
      <c r="W67" s="54" t="s">
        <v>100</v>
      </c>
      <c r="X67" s="42"/>
    </row>
    <row r="68" spans="1:26" x14ac:dyDescent="0.2">
      <c r="Z68" s="43"/>
    </row>
  </sheetData>
  <mergeCells count="58">
    <mergeCell ref="A48:U48"/>
    <mergeCell ref="A49:U49"/>
    <mergeCell ref="A40:U40"/>
    <mergeCell ref="A41:U41"/>
    <mergeCell ref="A42:U42"/>
    <mergeCell ref="A43:U43"/>
    <mergeCell ref="A44:U44"/>
    <mergeCell ref="A45:U45"/>
    <mergeCell ref="A46:U46"/>
    <mergeCell ref="A47:U47"/>
    <mergeCell ref="A55:U55"/>
    <mergeCell ref="A56:U56"/>
    <mergeCell ref="A57:U57"/>
    <mergeCell ref="A58:U58"/>
    <mergeCell ref="A59:U59"/>
    <mergeCell ref="A17:U17"/>
    <mergeCell ref="A18:U18"/>
    <mergeCell ref="A19:U19"/>
    <mergeCell ref="A30:U30"/>
    <mergeCell ref="A31:U31"/>
    <mergeCell ref="A29:U29"/>
    <mergeCell ref="A20:U20"/>
    <mergeCell ref="A21:U21"/>
    <mergeCell ref="A22:U22"/>
    <mergeCell ref="A23:U23"/>
    <mergeCell ref="A24:U24"/>
    <mergeCell ref="A32:U32"/>
    <mergeCell ref="A33:U33"/>
    <mergeCell ref="A34:U34"/>
    <mergeCell ref="A25:U25"/>
    <mergeCell ref="A26:U26"/>
    <mergeCell ref="A27:U27"/>
    <mergeCell ref="A28:U28"/>
    <mergeCell ref="A35:U35"/>
    <mergeCell ref="A36:U36"/>
    <mergeCell ref="A37:U37"/>
    <mergeCell ref="A38:U38"/>
    <mergeCell ref="A39:U39"/>
    <mergeCell ref="A50:U50"/>
    <mergeCell ref="A51:U51"/>
    <mergeCell ref="A52:U52"/>
    <mergeCell ref="A53:U53"/>
    <mergeCell ref="A54:U54"/>
    <mergeCell ref="A14:W14"/>
    <mergeCell ref="A15:W15"/>
    <mergeCell ref="W1:X2"/>
    <mergeCell ref="H3:X4"/>
    <mergeCell ref="H6:X6"/>
    <mergeCell ref="S8:X8"/>
    <mergeCell ref="A10:R12"/>
    <mergeCell ref="S10:X12"/>
    <mergeCell ref="A60:U60"/>
    <mergeCell ref="H66:U66"/>
    <mergeCell ref="H67:U67"/>
    <mergeCell ref="H64:U64"/>
    <mergeCell ref="H65:U65"/>
    <mergeCell ref="A61:U61"/>
    <mergeCell ref="A62:U62"/>
  </mergeCells>
  <pageMargins left="0.39370078740157483" right="0.19685039370078741" top="0.39370078740157483" bottom="0.39370078740157483" header="0.39370078740157483" footer="0.39370078740157483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AF46"/>
  <sheetViews>
    <sheetView showGridLines="0" tabSelected="1" topLeftCell="A19" workbookViewId="0">
      <selection activeCell="AC31" sqref="AC31"/>
    </sheetView>
  </sheetViews>
  <sheetFormatPr defaultRowHeight="12" x14ac:dyDescent="0.2"/>
  <cols>
    <col min="1" max="17" width="3" style="5" customWidth="1"/>
    <col min="18" max="19" width="3.1640625" style="5" customWidth="1"/>
    <col min="20" max="20" width="4.1640625" style="5" customWidth="1"/>
    <col min="21" max="21" width="16.33203125" style="5" customWidth="1"/>
    <col min="22" max="22" width="9.1640625" style="5" customWidth="1"/>
    <col min="23" max="23" width="20.83203125" style="5" customWidth="1"/>
    <col min="24" max="24" width="20.5" style="5" customWidth="1"/>
    <col min="25" max="256" width="10.6640625" customWidth="1"/>
  </cols>
  <sheetData>
    <row r="1" spans="1:24" s="2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69" t="s">
        <v>147</v>
      </c>
      <c r="X1" s="169"/>
    </row>
    <row r="2" spans="1:24" s="1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69"/>
      <c r="X2" s="169"/>
    </row>
    <row r="3" spans="1:24" ht="12" customHeight="1" x14ac:dyDescent="0.2">
      <c r="H3" s="170" t="s">
        <v>1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4" ht="12" customHeight="1" x14ac:dyDescent="0.2">
      <c r="A4" s="6" t="s">
        <v>2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s="2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2" customHeight="1" x14ac:dyDescent="0.2">
      <c r="A6" s="6" t="s">
        <v>3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4" s="2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" customHeight="1" x14ac:dyDescent="0.2">
      <c r="A8" s="6" t="s">
        <v>4</v>
      </c>
      <c r="S8" s="147">
        <v>5</v>
      </c>
      <c r="T8" s="147"/>
      <c r="U8" s="147"/>
      <c r="V8" s="147"/>
      <c r="W8" s="147"/>
      <c r="X8" s="147"/>
    </row>
    <row r="9" spans="1:24" s="2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5.25" customHeight="1" x14ac:dyDescent="0.2">
      <c r="A10" s="148" t="s">
        <v>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9" t="s">
        <v>6</v>
      </c>
      <c r="T10" s="149"/>
      <c r="U10" s="149"/>
      <c r="V10" s="149"/>
      <c r="W10" s="149"/>
      <c r="X10" s="149"/>
    </row>
    <row r="11" spans="1:24" ht="12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  <c r="T11" s="149"/>
      <c r="U11" s="149"/>
      <c r="V11" s="149"/>
      <c r="W11" s="149"/>
      <c r="X11" s="149"/>
    </row>
    <row r="12" spans="1:24" ht="12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50"/>
      <c r="T12" s="150"/>
      <c r="U12" s="150"/>
      <c r="V12" s="150"/>
      <c r="W12" s="150"/>
      <c r="X12" s="150"/>
    </row>
    <row r="13" spans="1:24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2" customFormat="1" ht="12.75" customHeight="1" x14ac:dyDescent="0.2">
      <c r="A14" s="167" t="s">
        <v>146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24" s="2" customFormat="1" ht="12" customHeight="1" x14ac:dyDescent="0.2">
      <c r="A15" s="143" t="s">
        <v>260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</row>
    <row r="16" spans="1:24" s="2" customFormat="1" ht="12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" t="s">
        <v>8</v>
      </c>
    </row>
    <row r="17" spans="1:24" ht="23.25" customHeight="1" x14ac:dyDescent="0.2">
      <c r="A17" s="168" t="s">
        <v>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38" t="s">
        <v>10</v>
      </c>
      <c r="W17" s="38" t="s">
        <v>145</v>
      </c>
      <c r="X17" s="37" t="s">
        <v>144</v>
      </c>
    </row>
    <row r="18" spans="1:24" s="2" customFormat="1" ht="12.75" customHeight="1" x14ac:dyDescent="0.2">
      <c r="A18" s="151" t="s">
        <v>143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36" t="s">
        <v>142</v>
      </c>
      <c r="W18" s="66" t="s">
        <v>26</v>
      </c>
      <c r="X18" s="225">
        <v>15360701.380000001</v>
      </c>
    </row>
    <row r="19" spans="1:24" s="2" customFormat="1" ht="12.75" customHeight="1" x14ac:dyDescent="0.2">
      <c r="A19" s="161" t="s">
        <v>141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36" t="s">
        <v>140</v>
      </c>
      <c r="W19" s="66" t="s">
        <v>26</v>
      </c>
      <c r="X19" s="226" t="s">
        <v>26</v>
      </c>
    </row>
    <row r="20" spans="1:24" s="2" customFormat="1" ht="12.75" customHeight="1" x14ac:dyDescent="0.2">
      <c r="A20" s="162" t="s">
        <v>139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35" t="s">
        <v>138</v>
      </c>
      <c r="W20" s="88" t="s">
        <v>26</v>
      </c>
      <c r="X20" s="227">
        <v>15360701.380000001</v>
      </c>
    </row>
    <row r="21" spans="1:24" s="2" customFormat="1" ht="12.75" customHeight="1" x14ac:dyDescent="0.2">
      <c r="A21" s="154" t="s">
        <v>137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36" t="s">
        <v>136</v>
      </c>
      <c r="W21" s="68">
        <v>313198.8</v>
      </c>
      <c r="X21" s="228">
        <v>549439.69999999995</v>
      </c>
    </row>
    <row r="22" spans="1:24" s="2" customFormat="1" ht="12.75" customHeight="1" x14ac:dyDescent="0.2">
      <c r="A22" s="154" t="s">
        <v>135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36" t="s">
        <v>134</v>
      </c>
      <c r="W22" s="66" t="s">
        <v>26</v>
      </c>
      <c r="X22" s="226" t="s">
        <v>26</v>
      </c>
    </row>
    <row r="23" spans="1:24" s="2" customFormat="1" ht="12.75" customHeight="1" x14ac:dyDescent="0.2">
      <c r="A23" s="154" t="s">
        <v>133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36" t="s">
        <v>132</v>
      </c>
      <c r="W23" s="66" t="s">
        <v>26</v>
      </c>
      <c r="X23" s="226" t="s">
        <v>26</v>
      </c>
    </row>
    <row r="24" spans="1:24" s="2" customFormat="1" ht="12.75" customHeight="1" x14ac:dyDescent="0.2">
      <c r="A24" s="154" t="s">
        <v>131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36" t="s">
        <v>130</v>
      </c>
      <c r="W24" s="65">
        <v>13259918.42</v>
      </c>
      <c r="X24" s="225">
        <v>6587060.4400000004</v>
      </c>
    </row>
    <row r="25" spans="1:24" s="2" customFormat="1" ht="12.75" customHeight="1" x14ac:dyDescent="0.2">
      <c r="A25" s="154" t="s">
        <v>129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36" t="s">
        <v>128</v>
      </c>
      <c r="W25" s="66" t="s">
        <v>26</v>
      </c>
      <c r="X25" s="226" t="s">
        <v>26</v>
      </c>
    </row>
    <row r="26" spans="1:24" s="2" customFormat="1" ht="12.75" customHeight="1" x14ac:dyDescent="0.2">
      <c r="A26" s="161" t="s">
        <v>127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36" t="s">
        <v>126</v>
      </c>
      <c r="W26" s="66" t="s">
        <v>26</v>
      </c>
      <c r="X26" s="226" t="s">
        <v>26</v>
      </c>
    </row>
    <row r="27" spans="1:24" s="2" customFormat="1" ht="12.75" customHeight="1" x14ac:dyDescent="0.2">
      <c r="A27" s="154" t="s">
        <v>125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36" t="s">
        <v>124</v>
      </c>
      <c r="W27" s="66" t="s">
        <v>26</v>
      </c>
      <c r="X27" s="226" t="s">
        <v>26</v>
      </c>
    </row>
    <row r="28" spans="1:24" ht="23.25" customHeight="1" x14ac:dyDescent="0.2">
      <c r="A28" s="159" t="s">
        <v>123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35" t="s">
        <v>122</v>
      </c>
      <c r="W28" s="89">
        <v>-12946719.619999999</v>
      </c>
      <c r="X28" s="227">
        <v>9323080.6400000006</v>
      </c>
    </row>
    <row r="29" spans="1:24" s="2" customFormat="1" ht="12.75" customHeight="1" x14ac:dyDescent="0.2">
      <c r="A29" s="154" t="s">
        <v>261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36" t="s">
        <v>121</v>
      </c>
      <c r="W29" s="66" t="s">
        <v>26</v>
      </c>
      <c r="X29" s="226" t="s">
        <v>26</v>
      </c>
    </row>
    <row r="30" spans="1:24" s="2" customFormat="1" ht="12.75" customHeight="1" x14ac:dyDescent="0.2">
      <c r="A30" s="162" t="s">
        <v>120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35" t="s">
        <v>119</v>
      </c>
      <c r="W30" s="89">
        <v>-12946719.619999999</v>
      </c>
      <c r="X30" s="227">
        <v>9323080.6400000006</v>
      </c>
    </row>
    <row r="31" spans="1:24" s="2" customFormat="1" ht="12.75" customHeight="1" x14ac:dyDescent="0.2">
      <c r="A31" s="154" t="s">
        <v>118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36" t="s">
        <v>117</v>
      </c>
      <c r="W31" s="66" t="s">
        <v>26</v>
      </c>
      <c r="X31" s="225" t="s">
        <v>26</v>
      </c>
    </row>
    <row r="32" spans="1:24" s="26" customFormat="1" ht="12.75" customHeight="1" x14ac:dyDescent="0.2">
      <c r="A32" s="166" t="s">
        <v>271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36" t="s">
        <v>117</v>
      </c>
      <c r="W32" s="66" t="s">
        <v>26</v>
      </c>
      <c r="X32" s="66" t="s">
        <v>26</v>
      </c>
    </row>
    <row r="33" spans="1:32" s="12" customFormat="1" ht="23.25" customHeight="1" x14ac:dyDescent="0.2">
      <c r="A33" s="159" t="s">
        <v>116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37" t="s">
        <v>115</v>
      </c>
      <c r="W33" s="90">
        <v>-12946719.619999999</v>
      </c>
      <c r="X33" s="229">
        <v>9323080.6400000006</v>
      </c>
    </row>
    <row r="34" spans="1:32" s="2" customFormat="1" ht="12.75" customHeight="1" x14ac:dyDescent="0.2">
      <c r="A34" s="154" t="s">
        <v>114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36" t="s">
        <v>113</v>
      </c>
      <c r="W34" s="66" t="s">
        <v>26</v>
      </c>
      <c r="X34" s="226" t="s">
        <v>26</v>
      </c>
      <c r="AF34" s="26"/>
    </row>
    <row r="35" spans="1:32" s="2" customFormat="1" ht="21.75" customHeight="1" x14ac:dyDescent="0.2">
      <c r="A35" s="159" t="s">
        <v>112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35" t="s">
        <v>111</v>
      </c>
      <c r="W35" s="89">
        <v>-12946719.619999999</v>
      </c>
      <c r="X35" s="227">
        <v>9323080.6400000006</v>
      </c>
    </row>
    <row r="36" spans="1:32" s="2" customFormat="1" ht="12.75" customHeight="1" x14ac:dyDescent="0.2">
      <c r="A36" s="160" t="s">
        <v>110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36" t="s">
        <v>109</v>
      </c>
      <c r="W36" s="66" t="s">
        <v>26</v>
      </c>
      <c r="X36" s="226" t="s">
        <v>26</v>
      </c>
    </row>
    <row r="37" spans="1:32" s="2" customFormat="1" ht="12.75" customHeight="1" x14ac:dyDescent="0.2">
      <c r="A37" s="151" t="s">
        <v>257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36" t="s">
        <v>108</v>
      </c>
      <c r="W37" s="66" t="s">
        <v>26</v>
      </c>
      <c r="X37" s="226" t="s">
        <v>26</v>
      </c>
    </row>
    <row r="38" spans="1:32" s="2" customFormat="1" ht="12.75" customHeight="1" x14ac:dyDescent="0.2">
      <c r="A38" s="161" t="s">
        <v>107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36" t="s">
        <v>106</v>
      </c>
      <c r="W38" s="66" t="s">
        <v>26</v>
      </c>
      <c r="X38" s="226" t="s">
        <v>26</v>
      </c>
    </row>
    <row r="39" spans="1:32" s="2" customFormat="1" ht="12.75" customHeight="1" x14ac:dyDescent="0.2">
      <c r="A39" s="162" t="s">
        <v>105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35" t="s">
        <v>104</v>
      </c>
      <c r="W39" s="89">
        <v>-12946719.619999999</v>
      </c>
      <c r="X39" s="227">
        <v>9323080.6400000006</v>
      </c>
    </row>
    <row r="40" spans="1:32" s="2" customFormat="1" ht="14.25" customHeight="1" x14ac:dyDescent="0.2">
      <c r="A40" s="163" t="s">
        <v>245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27"/>
      <c r="W40" s="69">
        <f>(W39/978088)</f>
        <v>-13.236763583644825</v>
      </c>
      <c r="X40" s="230">
        <f>X39*1000/978088</f>
        <v>9531.9446103009141</v>
      </c>
    </row>
    <row r="41" spans="1:32" s="2" customFormat="1" ht="18.75" customHeight="1" x14ac:dyDescent="0.2">
      <c r="A41" s="6" t="s">
        <v>97</v>
      </c>
      <c r="B41" s="4"/>
      <c r="C41" s="4"/>
      <c r="D41" s="4"/>
      <c r="E41" s="4"/>
      <c r="F41" s="4"/>
      <c r="G41" s="4"/>
      <c r="H41" s="138" t="s">
        <v>98</v>
      </c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4"/>
      <c r="W41" s="10"/>
      <c r="X41" s="4"/>
    </row>
    <row r="42" spans="1:32" s="122" customFormat="1" ht="75.75" customHeight="1" x14ac:dyDescent="0.2">
      <c r="A42" s="120"/>
      <c r="B42" s="120"/>
      <c r="C42" s="120"/>
      <c r="D42" s="120"/>
      <c r="E42" s="120"/>
      <c r="F42" s="120"/>
      <c r="G42" s="120"/>
      <c r="H42" s="165" t="s">
        <v>99</v>
      </c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20"/>
      <c r="W42" s="121" t="s">
        <v>100</v>
      </c>
      <c r="X42" s="120"/>
    </row>
    <row r="43" spans="1:32" s="2" customFormat="1" ht="12.75" customHeight="1" x14ac:dyDescent="0.2">
      <c r="A43" s="6" t="s">
        <v>101</v>
      </c>
      <c r="B43" s="4"/>
      <c r="C43" s="4"/>
      <c r="D43" s="4"/>
      <c r="E43" s="4"/>
      <c r="F43" s="4"/>
      <c r="G43" s="4"/>
      <c r="H43" s="138" t="s">
        <v>102</v>
      </c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4"/>
      <c r="W43" s="10"/>
      <c r="X43" s="4"/>
    </row>
    <row r="44" spans="1:32" s="2" customFormat="1" ht="9.75" customHeight="1" x14ac:dyDescent="0.2">
      <c r="A44" s="4"/>
      <c r="B44" s="4"/>
      <c r="C44" s="4"/>
      <c r="D44" s="4"/>
      <c r="E44" s="4"/>
      <c r="F44" s="4"/>
      <c r="G44" s="4"/>
      <c r="H44" s="158" t="s">
        <v>99</v>
      </c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4"/>
      <c r="W44" s="11" t="s">
        <v>100</v>
      </c>
      <c r="X44" s="4"/>
    </row>
    <row r="45" spans="1:32" s="2" customFormat="1" ht="12.75" customHeight="1" x14ac:dyDescent="0.2">
      <c r="A45" s="4"/>
      <c r="B45" s="5" t="s">
        <v>103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32" s="2" customFormat="1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mergeCells count="36">
    <mergeCell ref="W1:X2"/>
    <mergeCell ref="H3:X4"/>
    <mergeCell ref="H6:X6"/>
    <mergeCell ref="S8:X8"/>
    <mergeCell ref="A10:R12"/>
    <mergeCell ref="S10:X12"/>
    <mergeCell ref="A20:U20"/>
    <mergeCell ref="A14:X14"/>
    <mergeCell ref="A15:X15"/>
    <mergeCell ref="A17:U17"/>
    <mergeCell ref="A18:U18"/>
    <mergeCell ref="A19:U19"/>
    <mergeCell ref="A25:U25"/>
    <mergeCell ref="A26:U26"/>
    <mergeCell ref="A21:U21"/>
    <mergeCell ref="A22:U22"/>
    <mergeCell ref="A23:U23"/>
    <mergeCell ref="A24:U24"/>
    <mergeCell ref="A30:U30"/>
    <mergeCell ref="A31:U31"/>
    <mergeCell ref="A33:U33"/>
    <mergeCell ref="A27:U27"/>
    <mergeCell ref="A28:U28"/>
    <mergeCell ref="A29:U29"/>
    <mergeCell ref="A32:U32"/>
    <mergeCell ref="H43:U43"/>
    <mergeCell ref="H44:U44"/>
    <mergeCell ref="A34:U34"/>
    <mergeCell ref="A35:U35"/>
    <mergeCell ref="A36:U36"/>
    <mergeCell ref="A37:U37"/>
    <mergeCell ref="A38:U38"/>
    <mergeCell ref="A39:U39"/>
    <mergeCell ref="A40:U40"/>
    <mergeCell ref="H41:U41"/>
    <mergeCell ref="H42:U42"/>
  </mergeCells>
  <pageMargins left="0.39370078740157477" right="0.39370078740157477" top="0.39370078740157477" bottom="0.39370078740157477" header="0.39370078740157477" footer="0.39370078740157477"/>
  <pageSetup paperSize="9" scale="94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X78"/>
  <sheetViews>
    <sheetView showGridLines="0" view="pageLayout" topLeftCell="A94" zoomScaleNormal="100" workbookViewId="0">
      <selection sqref="A1:X75"/>
    </sheetView>
  </sheetViews>
  <sheetFormatPr defaultRowHeight="12" x14ac:dyDescent="0.2"/>
  <cols>
    <col min="1" max="17" width="3" style="85" customWidth="1"/>
    <col min="18" max="19" width="3.1640625" style="85" customWidth="1"/>
    <col min="20" max="20" width="4.1640625" style="85" customWidth="1"/>
    <col min="21" max="21" width="16.33203125" style="85" customWidth="1"/>
    <col min="22" max="22" width="9.1640625" style="85" customWidth="1"/>
    <col min="23" max="23" width="20.83203125" style="85" customWidth="1"/>
    <col min="24" max="24" width="20.5" style="85" customWidth="1"/>
    <col min="25" max="256" width="10.6640625" style="16" customWidth="1"/>
    <col min="257" max="16384" width="9.33203125" style="16"/>
  </cols>
  <sheetData>
    <row r="1" spans="1:24" s="4" customFormat="1" ht="14.25" customHeight="1" x14ac:dyDescent="0.2">
      <c r="W1" s="169" t="s">
        <v>147</v>
      </c>
      <c r="X1" s="169"/>
    </row>
    <row r="2" spans="1:24" s="85" customFormat="1" ht="6.75" customHeight="1" x14ac:dyDescent="0.2">
      <c r="W2" s="169"/>
      <c r="X2" s="169"/>
    </row>
    <row r="3" spans="1:24" s="4" customFormat="1" ht="12" customHeight="1" x14ac:dyDescent="0.2">
      <c r="H3" s="170" t="s">
        <v>1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4" s="4" customFormat="1" ht="12" customHeight="1" x14ac:dyDescent="0.2">
      <c r="A4" s="6" t="s">
        <v>2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</row>
    <row r="5" spans="1:24" s="4" customFormat="1" ht="6" customHeight="1" x14ac:dyDescent="0.2"/>
    <row r="6" spans="1:24" s="4" customFormat="1" ht="12" customHeight="1" x14ac:dyDescent="0.2">
      <c r="A6" s="6" t="s">
        <v>3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4" s="4" customFormat="1" ht="6" customHeight="1" x14ac:dyDescent="0.2"/>
    <row r="8" spans="1:24" s="4" customFormat="1" ht="12" customHeight="1" x14ac:dyDescent="0.2">
      <c r="A8" s="6" t="s">
        <v>4</v>
      </c>
      <c r="S8" s="147">
        <v>5</v>
      </c>
      <c r="T8" s="147"/>
      <c r="U8" s="147"/>
      <c r="V8" s="147"/>
      <c r="W8" s="147"/>
      <c r="X8" s="147"/>
    </row>
    <row r="9" spans="1:24" s="4" customFormat="1" ht="6.75" customHeight="1" x14ac:dyDescent="0.2"/>
    <row r="10" spans="1:24" s="4" customFormat="1" ht="5.25" customHeight="1" x14ac:dyDescent="0.2">
      <c r="A10" s="148" t="s">
        <v>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9" t="s">
        <v>6</v>
      </c>
      <c r="T10" s="149"/>
      <c r="U10" s="149"/>
      <c r="V10" s="149"/>
      <c r="W10" s="149"/>
      <c r="X10" s="149"/>
    </row>
    <row r="11" spans="1:24" s="4" customFormat="1" ht="12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  <c r="T11" s="149"/>
      <c r="U11" s="149"/>
      <c r="V11" s="149"/>
      <c r="W11" s="149"/>
      <c r="X11" s="149"/>
    </row>
    <row r="12" spans="1:24" s="4" customFormat="1" ht="12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50"/>
      <c r="T12" s="150"/>
      <c r="U12" s="150"/>
      <c r="V12" s="150"/>
      <c r="W12" s="150"/>
      <c r="X12" s="150"/>
    </row>
    <row r="13" spans="1:24" s="7" customFormat="1" ht="4.5" customHeight="1" x14ac:dyDescent="0.2"/>
    <row r="14" spans="1:24" s="4" customFormat="1" ht="12.75" customHeight="1" x14ac:dyDescent="0.2">
      <c r="A14" s="167" t="s">
        <v>191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24" s="4" customFormat="1" ht="12" customHeight="1" x14ac:dyDescent="0.2">
      <c r="A15" s="143" t="s">
        <v>258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</row>
    <row r="16" spans="1:24" s="4" customFormat="1" ht="12" customHeight="1" x14ac:dyDescent="0.2">
      <c r="X16" s="8" t="s">
        <v>8</v>
      </c>
    </row>
    <row r="17" spans="1:24" s="4" customFormat="1" ht="23.25" customHeight="1" x14ac:dyDescent="0.2">
      <c r="A17" s="168" t="s">
        <v>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38" t="s">
        <v>10</v>
      </c>
      <c r="W17" s="38" t="s">
        <v>145</v>
      </c>
      <c r="X17" s="37" t="s">
        <v>144</v>
      </c>
    </row>
    <row r="18" spans="1:24" s="4" customFormat="1" ht="12.75" customHeight="1" x14ac:dyDescent="0.2">
      <c r="A18" s="182" t="s">
        <v>190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</row>
    <row r="19" spans="1:24" s="4" customFormat="1" ht="12.75" customHeight="1" x14ac:dyDescent="0.2">
      <c r="A19" s="176" t="s">
        <v>177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84" t="s">
        <v>32</v>
      </c>
      <c r="W19" s="58">
        <v>184.3</v>
      </c>
      <c r="X19" s="123">
        <v>39480</v>
      </c>
    </row>
    <row r="20" spans="1:24" s="4" customFormat="1" ht="12.75" customHeight="1" x14ac:dyDescent="0.2">
      <c r="A20" s="177" t="s">
        <v>164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36"/>
      <c r="W20" s="57" t="s">
        <v>26</v>
      </c>
      <c r="X20" s="124" t="s">
        <v>26</v>
      </c>
    </row>
    <row r="21" spans="1:24" s="4" customFormat="1" ht="12.75" customHeight="1" x14ac:dyDescent="0.2">
      <c r="A21" s="172" t="s">
        <v>189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36" t="s">
        <v>34</v>
      </c>
      <c r="W21" s="57" t="s">
        <v>26</v>
      </c>
      <c r="X21" s="124" t="s">
        <v>26</v>
      </c>
    </row>
    <row r="22" spans="1:24" s="4" customFormat="1" ht="12.75" customHeight="1" x14ac:dyDescent="0.2">
      <c r="A22" s="172" t="s">
        <v>188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36" t="s">
        <v>35</v>
      </c>
      <c r="W22" s="57" t="s">
        <v>26</v>
      </c>
      <c r="X22" s="124" t="s">
        <v>26</v>
      </c>
    </row>
    <row r="23" spans="1:24" s="4" customFormat="1" ht="12.75" customHeight="1" x14ac:dyDescent="0.2">
      <c r="A23" s="172" t="s">
        <v>187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36" t="s">
        <v>36</v>
      </c>
      <c r="W23" s="57" t="s">
        <v>26</v>
      </c>
      <c r="X23" s="124" t="s">
        <v>26</v>
      </c>
    </row>
    <row r="24" spans="1:24" s="4" customFormat="1" ht="12.75" customHeight="1" x14ac:dyDescent="0.2">
      <c r="A24" s="172" t="s">
        <v>186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36" t="s">
        <v>38</v>
      </c>
      <c r="W24" s="57" t="s">
        <v>26</v>
      </c>
      <c r="X24" s="124" t="s">
        <v>26</v>
      </c>
    </row>
    <row r="25" spans="1:24" s="4" customFormat="1" ht="12.75" customHeight="1" x14ac:dyDescent="0.2">
      <c r="A25" s="172" t="s">
        <v>168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36" t="s">
        <v>40</v>
      </c>
      <c r="W25" s="60">
        <v>184.3</v>
      </c>
      <c r="X25" s="125">
        <v>39480</v>
      </c>
    </row>
    <row r="26" spans="1:24" s="4" customFormat="1" ht="12.75" customHeight="1" x14ac:dyDescent="0.2">
      <c r="A26" s="183" t="s">
        <v>166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84" t="s">
        <v>50</v>
      </c>
      <c r="W26" s="62">
        <v>23264267.77</v>
      </c>
      <c r="X26" s="126">
        <v>32870396.629999999</v>
      </c>
    </row>
    <row r="27" spans="1:24" s="4" customFormat="1" ht="12.75" customHeight="1" x14ac:dyDescent="0.2">
      <c r="A27" s="177" t="s">
        <v>164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36"/>
      <c r="W27" s="57" t="s">
        <v>26</v>
      </c>
      <c r="X27" s="124" t="s">
        <v>26</v>
      </c>
    </row>
    <row r="28" spans="1:24" s="4" customFormat="1" ht="12.75" customHeight="1" x14ac:dyDescent="0.2">
      <c r="A28" s="172" t="s">
        <v>185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36" t="s">
        <v>52</v>
      </c>
      <c r="W28" s="63">
        <v>1331855.01</v>
      </c>
      <c r="X28" s="127">
        <v>4716196.7</v>
      </c>
    </row>
    <row r="29" spans="1:24" s="4" customFormat="1" ht="12.75" customHeight="1" x14ac:dyDescent="0.2">
      <c r="A29" s="172" t="s">
        <v>184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36" t="s">
        <v>54</v>
      </c>
      <c r="W29" s="63">
        <v>14916952.359999999</v>
      </c>
      <c r="X29" s="127">
        <v>9211262.8599999994</v>
      </c>
    </row>
    <row r="30" spans="1:24" s="4" customFormat="1" ht="12.75" customHeight="1" x14ac:dyDescent="0.2">
      <c r="A30" s="172" t="s">
        <v>183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36" t="s">
        <v>56</v>
      </c>
      <c r="W30" s="63">
        <v>4457527.6500000004</v>
      </c>
      <c r="X30" s="127">
        <v>9487169.2400000002</v>
      </c>
    </row>
    <row r="31" spans="1:24" s="4" customFormat="1" ht="12.75" customHeight="1" x14ac:dyDescent="0.2">
      <c r="A31" s="172" t="s">
        <v>182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36" t="s">
        <v>58</v>
      </c>
      <c r="W31" s="57" t="s">
        <v>26</v>
      </c>
      <c r="X31" s="124" t="s">
        <v>26</v>
      </c>
    </row>
    <row r="32" spans="1:24" s="4" customFormat="1" ht="12.75" customHeight="1" x14ac:dyDescent="0.2">
      <c r="A32" s="172" t="s">
        <v>181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36" t="s">
        <v>60</v>
      </c>
      <c r="W32" s="57" t="s">
        <v>26</v>
      </c>
      <c r="X32" s="124" t="s">
        <v>26</v>
      </c>
    </row>
    <row r="33" spans="1:24" s="4" customFormat="1" ht="12.75" customHeight="1" x14ac:dyDescent="0.2">
      <c r="A33" s="172" t="s">
        <v>180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36" t="s">
        <v>62</v>
      </c>
      <c r="W33" s="63">
        <v>2514622.2999999998</v>
      </c>
      <c r="X33" s="127">
        <v>8179667</v>
      </c>
    </row>
    <row r="34" spans="1:24" s="4" customFormat="1" ht="12.75" customHeight="1" x14ac:dyDescent="0.2">
      <c r="A34" s="172" t="s">
        <v>151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36" t="s">
        <v>64</v>
      </c>
      <c r="W34" s="61">
        <v>43310.45</v>
      </c>
      <c r="X34" s="127">
        <v>1276100.83</v>
      </c>
    </row>
    <row r="35" spans="1:24" s="4" customFormat="1" ht="21.75" customHeight="1" x14ac:dyDescent="0.2">
      <c r="A35" s="181" t="s">
        <v>179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84" t="s">
        <v>70</v>
      </c>
      <c r="W35" s="102">
        <v>-23264083.469999999</v>
      </c>
      <c r="X35" s="128">
        <v>-32830916.629999999</v>
      </c>
    </row>
    <row r="36" spans="1:24" s="4" customFormat="1" ht="12.75" customHeight="1" x14ac:dyDescent="0.2">
      <c r="A36" s="182" t="s">
        <v>178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</row>
    <row r="37" spans="1:24" s="4" customFormat="1" ht="12.75" customHeight="1" x14ac:dyDescent="0.2">
      <c r="A37" s="176" t="s">
        <v>177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03" t="s">
        <v>90</v>
      </c>
      <c r="W37" s="62">
        <v>5000000</v>
      </c>
      <c r="X37" s="126">
        <v>1530000000</v>
      </c>
    </row>
    <row r="38" spans="1:24" s="4" customFormat="1" ht="12.75" customHeight="1" x14ac:dyDescent="0.2">
      <c r="A38" s="177" t="s">
        <v>164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04"/>
      <c r="W38" s="57" t="s">
        <v>26</v>
      </c>
      <c r="X38" s="124" t="s">
        <v>26</v>
      </c>
    </row>
    <row r="39" spans="1:24" s="4" customFormat="1" ht="12.75" customHeight="1" x14ac:dyDescent="0.2">
      <c r="A39" s="172" t="s">
        <v>176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04" t="s">
        <v>92</v>
      </c>
      <c r="W39" s="57" t="s">
        <v>26</v>
      </c>
      <c r="X39" s="124" t="s">
        <v>26</v>
      </c>
    </row>
    <row r="40" spans="1:24" s="4" customFormat="1" ht="12.75" customHeight="1" x14ac:dyDescent="0.2">
      <c r="A40" s="174" t="s">
        <v>175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04" t="s">
        <v>94</v>
      </c>
      <c r="W40" s="57" t="s">
        <v>26</v>
      </c>
      <c r="X40" s="124" t="s">
        <v>26</v>
      </c>
    </row>
    <row r="41" spans="1:24" s="4" customFormat="1" ht="12.75" customHeight="1" x14ac:dyDescent="0.2">
      <c r="A41" s="174" t="s">
        <v>174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04" t="s">
        <v>96</v>
      </c>
      <c r="W41" s="57" t="s">
        <v>26</v>
      </c>
      <c r="X41" s="124" t="s">
        <v>26</v>
      </c>
    </row>
    <row r="42" spans="1:24" s="4" customFormat="1" ht="12.75" customHeight="1" x14ac:dyDescent="0.2">
      <c r="A42" s="172" t="s">
        <v>173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04" t="s">
        <v>172</v>
      </c>
      <c r="W42" s="57" t="s">
        <v>26</v>
      </c>
      <c r="X42" s="124" t="s">
        <v>26</v>
      </c>
    </row>
    <row r="43" spans="1:24" s="4" customFormat="1" ht="12" customHeight="1" x14ac:dyDescent="0.2">
      <c r="A43" s="178" t="s">
        <v>171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04" t="s">
        <v>170</v>
      </c>
      <c r="W43" s="63">
        <v>5000000</v>
      </c>
      <c r="X43" s="127">
        <v>1530000000</v>
      </c>
    </row>
    <row r="44" spans="1:24" s="106" customFormat="1" ht="12" customHeight="1" x14ac:dyDescent="0.2">
      <c r="A44" s="179" t="s">
        <v>153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05" t="s">
        <v>169</v>
      </c>
      <c r="W44" s="64" t="s">
        <v>26</v>
      </c>
      <c r="X44" s="129" t="s">
        <v>26</v>
      </c>
    </row>
    <row r="45" spans="1:24" s="4" customFormat="1" ht="12" customHeight="1" x14ac:dyDescent="0.2">
      <c r="A45" s="172" t="s">
        <v>168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04" t="s">
        <v>167</v>
      </c>
      <c r="W45" s="57" t="s">
        <v>26</v>
      </c>
      <c r="X45" s="124" t="s">
        <v>26</v>
      </c>
    </row>
    <row r="46" spans="1:24" s="4" customFormat="1" ht="12.75" customHeight="1" x14ac:dyDescent="0.2">
      <c r="A46" s="176" t="s">
        <v>166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03" t="s">
        <v>165</v>
      </c>
      <c r="W46" s="62">
        <v>4300000</v>
      </c>
      <c r="X46" s="126">
        <v>2092000000</v>
      </c>
    </row>
    <row r="47" spans="1:24" s="4" customFormat="1" ht="12.75" customHeight="1" x14ac:dyDescent="0.2">
      <c r="A47" s="180" t="s">
        <v>164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04"/>
      <c r="W47" s="57" t="s">
        <v>26</v>
      </c>
      <c r="X47" s="124" t="s">
        <v>26</v>
      </c>
    </row>
    <row r="48" spans="1:24" s="4" customFormat="1" ht="12.75" customHeight="1" x14ac:dyDescent="0.2">
      <c r="A48" s="174" t="s">
        <v>163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04" t="s">
        <v>162</v>
      </c>
      <c r="W48" s="57" t="s">
        <v>26</v>
      </c>
      <c r="X48" s="124" t="s">
        <v>26</v>
      </c>
    </row>
    <row r="49" spans="1:24" s="4" customFormat="1" ht="12.75" customHeight="1" x14ac:dyDescent="0.2">
      <c r="A49" s="172" t="s">
        <v>161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04" t="s">
        <v>160</v>
      </c>
      <c r="W49" s="57" t="s">
        <v>26</v>
      </c>
      <c r="X49" s="124" t="s">
        <v>26</v>
      </c>
    </row>
    <row r="50" spans="1:24" s="4" customFormat="1" ht="12.75" customHeight="1" x14ac:dyDescent="0.2">
      <c r="A50" s="172" t="s">
        <v>159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04" t="s">
        <v>158</v>
      </c>
      <c r="W50" s="57" t="s">
        <v>26</v>
      </c>
      <c r="X50" s="127">
        <v>1530000000</v>
      </c>
    </row>
    <row r="51" spans="1:24" s="4" customFormat="1" ht="12.75" customHeight="1" x14ac:dyDescent="0.2">
      <c r="A51" s="172" t="s">
        <v>157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04" t="s">
        <v>156</v>
      </c>
      <c r="W51" s="57" t="s">
        <v>26</v>
      </c>
      <c r="X51" s="124" t="s">
        <v>26</v>
      </c>
    </row>
    <row r="52" spans="1:24" s="4" customFormat="1" ht="12.75" customHeight="1" x14ac:dyDescent="0.2">
      <c r="A52" s="172" t="s">
        <v>155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04" t="s">
        <v>154</v>
      </c>
      <c r="W52" s="63">
        <v>4300000</v>
      </c>
      <c r="X52" s="127">
        <v>562000000</v>
      </c>
    </row>
    <row r="53" spans="1:24" s="106" customFormat="1" ht="15" customHeight="1" x14ac:dyDescent="0.2">
      <c r="A53" s="173" t="s">
        <v>153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05" t="s">
        <v>152</v>
      </c>
      <c r="W53" s="64" t="s">
        <v>26</v>
      </c>
      <c r="X53" s="129" t="s">
        <v>26</v>
      </c>
    </row>
    <row r="54" spans="1:24" s="4" customFormat="1" ht="12.75" customHeight="1" x14ac:dyDescent="0.2">
      <c r="A54" s="174" t="s">
        <v>151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04" t="s">
        <v>150</v>
      </c>
      <c r="W54" s="57" t="s">
        <v>26</v>
      </c>
      <c r="X54" s="124" t="s">
        <v>26</v>
      </c>
    </row>
    <row r="55" spans="1:24" s="4" customFormat="1" ht="24.75" customHeight="1" x14ac:dyDescent="0.2">
      <c r="A55" s="175" t="s">
        <v>149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03" t="s">
        <v>148</v>
      </c>
      <c r="W55" s="59">
        <v>700000</v>
      </c>
      <c r="X55" s="130">
        <v>-562000000</v>
      </c>
    </row>
    <row r="56" spans="1:24" s="4" customFormat="1" ht="15.75" customHeight="1" x14ac:dyDescent="0.2">
      <c r="A56" s="182" t="s">
        <v>192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</row>
    <row r="57" spans="1:24" x14ac:dyDescent="0.2">
      <c r="A57" s="190" t="s">
        <v>177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07" t="s">
        <v>193</v>
      </c>
      <c r="W57" s="108">
        <v>4313198.8</v>
      </c>
      <c r="X57" s="126">
        <v>613644618.65999997</v>
      </c>
    </row>
    <row r="58" spans="1:24" x14ac:dyDescent="0.2">
      <c r="A58" s="191" t="s">
        <v>164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09"/>
      <c r="W58" s="110" t="s">
        <v>26</v>
      </c>
      <c r="X58" s="124" t="s">
        <v>26</v>
      </c>
    </row>
    <row r="59" spans="1:24" x14ac:dyDescent="0.2">
      <c r="A59" s="189" t="s">
        <v>194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09" t="s">
        <v>195</v>
      </c>
      <c r="W59" s="110" t="s">
        <v>26</v>
      </c>
      <c r="X59" s="124" t="s">
        <v>26</v>
      </c>
    </row>
    <row r="60" spans="1:24" x14ac:dyDescent="0.2">
      <c r="A60" s="189" t="s">
        <v>196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09" t="s">
        <v>197</v>
      </c>
      <c r="W60" s="111">
        <v>4000000</v>
      </c>
      <c r="X60" s="127">
        <v>612000000</v>
      </c>
    </row>
    <row r="61" spans="1:24" x14ac:dyDescent="0.2">
      <c r="A61" s="189" t="s">
        <v>198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09" t="s">
        <v>199</v>
      </c>
      <c r="W61" s="110" t="s">
        <v>26</v>
      </c>
      <c r="X61" s="124" t="s">
        <v>26</v>
      </c>
    </row>
    <row r="62" spans="1:24" x14ac:dyDescent="0.2">
      <c r="A62" s="189" t="s">
        <v>168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09" t="s">
        <v>200</v>
      </c>
      <c r="W62" s="112">
        <v>313198.8</v>
      </c>
      <c r="X62" s="127">
        <v>1644618.66</v>
      </c>
    </row>
    <row r="63" spans="1:24" x14ac:dyDescent="0.2">
      <c r="A63" s="190" t="s">
        <v>166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07" t="s">
        <v>201</v>
      </c>
      <c r="W63" s="113" t="s">
        <v>26</v>
      </c>
      <c r="X63" s="131" t="s">
        <v>26</v>
      </c>
    </row>
    <row r="64" spans="1:24" x14ac:dyDescent="0.2">
      <c r="A64" s="191" t="s">
        <v>164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09"/>
      <c r="W64" s="110" t="s">
        <v>26</v>
      </c>
      <c r="X64" s="124" t="s">
        <v>26</v>
      </c>
    </row>
    <row r="65" spans="1:24" x14ac:dyDescent="0.2">
      <c r="A65" s="184" t="s">
        <v>202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09" t="s">
        <v>203</v>
      </c>
      <c r="W65" s="110" t="s">
        <v>26</v>
      </c>
      <c r="X65" s="124" t="s">
        <v>26</v>
      </c>
    </row>
    <row r="66" spans="1:24" x14ac:dyDescent="0.2">
      <c r="A66" s="184" t="s">
        <v>204</v>
      </c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09" t="s">
        <v>205</v>
      </c>
      <c r="W66" s="110" t="s">
        <v>26</v>
      </c>
      <c r="X66" s="124" t="s">
        <v>26</v>
      </c>
    </row>
    <row r="67" spans="1:24" x14ac:dyDescent="0.2">
      <c r="A67" s="184" t="s">
        <v>206</v>
      </c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09" t="s">
        <v>207</v>
      </c>
      <c r="W67" s="110" t="s">
        <v>26</v>
      </c>
      <c r="X67" s="124" t="s">
        <v>26</v>
      </c>
    </row>
    <row r="68" spans="1:24" x14ac:dyDescent="0.2">
      <c r="A68" s="184" t="s">
        <v>208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09" t="s">
        <v>209</v>
      </c>
      <c r="W68" s="110" t="s">
        <v>26</v>
      </c>
      <c r="X68" s="124" t="s">
        <v>26</v>
      </c>
    </row>
    <row r="69" spans="1:24" ht="12" customHeight="1" x14ac:dyDescent="0.2">
      <c r="A69" s="185" t="s">
        <v>210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07" t="s">
        <v>211</v>
      </c>
      <c r="W69" s="108">
        <v>4313198.8</v>
      </c>
      <c r="X69" s="126">
        <v>613644618.65999997</v>
      </c>
    </row>
    <row r="70" spans="1:24" ht="12" customHeight="1" x14ac:dyDescent="0.2">
      <c r="A70" s="185" t="s">
        <v>212</v>
      </c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07" t="s">
        <v>124</v>
      </c>
      <c r="W70" s="114">
        <v>-18250884.670000002</v>
      </c>
      <c r="X70" s="126">
        <v>18813702.030000001</v>
      </c>
    </row>
    <row r="71" spans="1:24" ht="12" customHeight="1" x14ac:dyDescent="0.2">
      <c r="A71" s="188" t="s">
        <v>213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09" t="s">
        <v>122</v>
      </c>
      <c r="W71" s="111">
        <v>23182618.890000001</v>
      </c>
      <c r="X71" s="127">
        <v>4368916.8600000003</v>
      </c>
    </row>
    <row r="72" spans="1:24" ht="12" customHeight="1" x14ac:dyDescent="0.2">
      <c r="A72" s="188" t="s">
        <v>214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09" t="s">
        <v>121</v>
      </c>
      <c r="W72" s="111">
        <v>4931734.22</v>
      </c>
      <c r="X72" s="127">
        <v>23182618.890000001</v>
      </c>
    </row>
    <row r="73" spans="1:24" ht="11.2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" customHeight="1" x14ac:dyDescent="0.2">
      <c r="A74" s="6" t="s">
        <v>97</v>
      </c>
      <c r="B74" s="4"/>
      <c r="C74" s="4"/>
      <c r="D74" s="4"/>
      <c r="E74" s="4"/>
      <c r="F74" s="4"/>
      <c r="G74" s="4"/>
      <c r="H74" s="138" t="s">
        <v>98</v>
      </c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4"/>
      <c r="W74" s="82"/>
      <c r="X74" s="4"/>
    </row>
    <row r="75" spans="1:24" s="132" customFormat="1" ht="64.5" customHeight="1" x14ac:dyDescent="0.2">
      <c r="A75" s="120"/>
      <c r="B75" s="120"/>
      <c r="C75" s="120"/>
      <c r="D75" s="120"/>
      <c r="E75" s="120"/>
      <c r="F75" s="120"/>
      <c r="G75" s="120"/>
      <c r="H75" s="186" t="s">
        <v>99</v>
      </c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20"/>
      <c r="W75" s="121" t="s">
        <v>100</v>
      </c>
      <c r="X75" s="120"/>
    </row>
    <row r="76" spans="1:24" x14ac:dyDescent="0.2">
      <c r="A76" s="6" t="s">
        <v>101</v>
      </c>
      <c r="B76" s="4"/>
      <c r="C76" s="4"/>
      <c r="D76" s="4"/>
      <c r="E76" s="4"/>
      <c r="F76" s="4"/>
      <c r="G76" s="4"/>
      <c r="H76" s="138" t="s">
        <v>102</v>
      </c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4"/>
      <c r="W76" s="82"/>
      <c r="X76" s="4"/>
    </row>
    <row r="77" spans="1:24" ht="11.25" x14ac:dyDescent="0.2">
      <c r="A77" s="4"/>
      <c r="B77" s="4"/>
      <c r="C77" s="4"/>
      <c r="D77" s="4"/>
      <c r="E77" s="4"/>
      <c r="F77" s="4"/>
      <c r="G77" s="4"/>
      <c r="H77" s="187" t="s">
        <v>99</v>
      </c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4"/>
      <c r="W77" s="83" t="s">
        <v>100</v>
      </c>
      <c r="X77" s="4"/>
    </row>
    <row r="78" spans="1:24" x14ac:dyDescent="0.2">
      <c r="A78" s="4"/>
      <c r="B78" s="85" t="s">
        <v>103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</sheetData>
  <mergeCells count="68">
    <mergeCell ref="A56:X56"/>
    <mergeCell ref="A65:U65"/>
    <mergeCell ref="A66:U66"/>
    <mergeCell ref="A60:U60"/>
    <mergeCell ref="A61:U61"/>
    <mergeCell ref="A62:U62"/>
    <mergeCell ref="A63:U63"/>
    <mergeCell ref="A64:U64"/>
    <mergeCell ref="A57:U57"/>
    <mergeCell ref="A58:U58"/>
    <mergeCell ref="A59:U59"/>
    <mergeCell ref="H74:U74"/>
    <mergeCell ref="H75:U75"/>
    <mergeCell ref="H76:U76"/>
    <mergeCell ref="H77:U77"/>
    <mergeCell ref="A70:U70"/>
    <mergeCell ref="A71:U71"/>
    <mergeCell ref="A72:U72"/>
    <mergeCell ref="A67:U67"/>
    <mergeCell ref="A68:U68"/>
    <mergeCell ref="A69:U69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35:U35"/>
    <mergeCell ref="A36:X36"/>
    <mergeCell ref="A37:U37"/>
    <mergeCell ref="A38:U38"/>
    <mergeCell ref="A50:U50"/>
    <mergeCell ref="A39:U39"/>
    <mergeCell ref="A40:U40"/>
    <mergeCell ref="A41:U41"/>
    <mergeCell ref="A42:U42"/>
    <mergeCell ref="A43:U43"/>
    <mergeCell ref="A44:U44"/>
    <mergeCell ref="A45:U45"/>
    <mergeCell ref="A46:U46"/>
    <mergeCell ref="A47:U47"/>
    <mergeCell ref="A48:U48"/>
    <mergeCell ref="A49:U49"/>
    <mergeCell ref="A51:U51"/>
    <mergeCell ref="A52:U52"/>
    <mergeCell ref="A53:U53"/>
    <mergeCell ref="A54:U54"/>
    <mergeCell ref="A55:U55"/>
  </mergeCells>
  <pageMargins left="0.39370078740157477" right="0.39370078740157477" top="0.39370078740157477" bottom="0.39370078740157477" header="0.39370078740157477" footer="0.39370078740157477"/>
  <pageSetup paperSize="9" scale="85" pageOrder="overThenDown" orientation="portrait" r:id="rId1"/>
  <headerFooter alignWithMargins="0"/>
  <rowBreaks count="1" manualBreakCount="1">
    <brk id="5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AB53"/>
  <sheetViews>
    <sheetView showGridLines="0" topLeftCell="A13" workbookViewId="0">
      <selection activeCell="AD26" sqref="AD26"/>
    </sheetView>
  </sheetViews>
  <sheetFormatPr defaultRowHeight="12" x14ac:dyDescent="0.2"/>
  <cols>
    <col min="1" max="12" width="3" style="5" customWidth="1"/>
    <col min="13" max="13" width="7.1640625" style="5" customWidth="1"/>
    <col min="14" max="15" width="3" style="5" customWidth="1"/>
    <col min="16" max="16" width="3.83203125" style="5" customWidth="1"/>
    <col min="17" max="17" width="14.1640625" style="5" customWidth="1"/>
    <col min="18" max="18" width="14.83203125" style="5" customWidth="1"/>
    <col min="19" max="19" width="20.1640625" style="25" customWidth="1"/>
    <col min="20" max="20" width="15" style="5" customWidth="1"/>
    <col min="21" max="21" width="10.5" style="5" customWidth="1"/>
    <col min="22" max="22" width="16" style="25" customWidth="1"/>
    <col min="23" max="23" width="10.6640625" style="16" customWidth="1"/>
    <col min="24" max="24" width="21.1640625" style="13" customWidth="1"/>
    <col min="25" max="25" width="20.5" style="13" customWidth="1"/>
    <col min="26" max="256" width="10.6640625" style="13" customWidth="1"/>
    <col min="257" max="268" width="3" style="13" customWidth="1"/>
    <col min="269" max="269" width="7.1640625" style="13" customWidth="1"/>
    <col min="270" max="271" width="3" style="13" customWidth="1"/>
    <col min="272" max="272" width="3.83203125" style="13" customWidth="1"/>
    <col min="273" max="273" width="14.1640625" style="13" customWidth="1"/>
    <col min="274" max="274" width="14.83203125" style="13" customWidth="1"/>
    <col min="275" max="275" width="20.1640625" style="13" customWidth="1"/>
    <col min="276" max="276" width="15" style="13" customWidth="1"/>
    <col min="277" max="277" width="10.5" style="13" customWidth="1"/>
    <col min="278" max="278" width="16" style="13" customWidth="1"/>
    <col min="279" max="512" width="10.6640625" style="13" customWidth="1"/>
    <col min="513" max="524" width="3" style="13" customWidth="1"/>
    <col min="525" max="525" width="7.1640625" style="13" customWidth="1"/>
    <col min="526" max="527" width="3" style="13" customWidth="1"/>
    <col min="528" max="528" width="3.83203125" style="13" customWidth="1"/>
    <col min="529" max="529" width="14.1640625" style="13" customWidth="1"/>
    <col min="530" max="530" width="14.83203125" style="13" customWidth="1"/>
    <col min="531" max="531" width="20.1640625" style="13" customWidth="1"/>
    <col min="532" max="532" width="15" style="13" customWidth="1"/>
    <col min="533" max="533" width="10.5" style="13" customWidth="1"/>
    <col min="534" max="534" width="16" style="13" customWidth="1"/>
    <col min="535" max="768" width="10.6640625" style="13" customWidth="1"/>
    <col min="769" max="780" width="3" style="13" customWidth="1"/>
    <col min="781" max="781" width="7.1640625" style="13" customWidth="1"/>
    <col min="782" max="783" width="3" style="13" customWidth="1"/>
    <col min="784" max="784" width="3.83203125" style="13" customWidth="1"/>
    <col min="785" max="785" width="14.1640625" style="13" customWidth="1"/>
    <col min="786" max="786" width="14.83203125" style="13" customWidth="1"/>
    <col min="787" max="787" width="20.1640625" style="13" customWidth="1"/>
    <col min="788" max="788" width="15" style="13" customWidth="1"/>
    <col min="789" max="789" width="10.5" style="13" customWidth="1"/>
    <col min="790" max="790" width="16" style="13" customWidth="1"/>
    <col min="791" max="1024" width="10.6640625" style="13" customWidth="1"/>
    <col min="1025" max="1036" width="3" style="13" customWidth="1"/>
    <col min="1037" max="1037" width="7.1640625" style="13" customWidth="1"/>
    <col min="1038" max="1039" width="3" style="13" customWidth="1"/>
    <col min="1040" max="1040" width="3.83203125" style="13" customWidth="1"/>
    <col min="1041" max="1041" width="14.1640625" style="13" customWidth="1"/>
    <col min="1042" max="1042" width="14.83203125" style="13" customWidth="1"/>
    <col min="1043" max="1043" width="20.1640625" style="13" customWidth="1"/>
    <col min="1044" max="1044" width="15" style="13" customWidth="1"/>
    <col min="1045" max="1045" width="10.5" style="13" customWidth="1"/>
    <col min="1046" max="1046" width="16" style="13" customWidth="1"/>
    <col min="1047" max="1280" width="10.6640625" style="13" customWidth="1"/>
    <col min="1281" max="1292" width="3" style="13" customWidth="1"/>
    <col min="1293" max="1293" width="7.1640625" style="13" customWidth="1"/>
    <col min="1294" max="1295" width="3" style="13" customWidth="1"/>
    <col min="1296" max="1296" width="3.83203125" style="13" customWidth="1"/>
    <col min="1297" max="1297" width="14.1640625" style="13" customWidth="1"/>
    <col min="1298" max="1298" width="14.83203125" style="13" customWidth="1"/>
    <col min="1299" max="1299" width="20.1640625" style="13" customWidth="1"/>
    <col min="1300" max="1300" width="15" style="13" customWidth="1"/>
    <col min="1301" max="1301" width="10.5" style="13" customWidth="1"/>
    <col min="1302" max="1302" width="16" style="13" customWidth="1"/>
    <col min="1303" max="1536" width="10.6640625" style="13" customWidth="1"/>
    <col min="1537" max="1548" width="3" style="13" customWidth="1"/>
    <col min="1549" max="1549" width="7.1640625" style="13" customWidth="1"/>
    <col min="1550" max="1551" width="3" style="13" customWidth="1"/>
    <col min="1552" max="1552" width="3.83203125" style="13" customWidth="1"/>
    <col min="1553" max="1553" width="14.1640625" style="13" customWidth="1"/>
    <col min="1554" max="1554" width="14.83203125" style="13" customWidth="1"/>
    <col min="1555" max="1555" width="20.1640625" style="13" customWidth="1"/>
    <col min="1556" max="1556" width="15" style="13" customWidth="1"/>
    <col min="1557" max="1557" width="10.5" style="13" customWidth="1"/>
    <col min="1558" max="1558" width="16" style="13" customWidth="1"/>
    <col min="1559" max="1792" width="10.6640625" style="13" customWidth="1"/>
    <col min="1793" max="1804" width="3" style="13" customWidth="1"/>
    <col min="1805" max="1805" width="7.1640625" style="13" customWidth="1"/>
    <col min="1806" max="1807" width="3" style="13" customWidth="1"/>
    <col min="1808" max="1808" width="3.83203125" style="13" customWidth="1"/>
    <col min="1809" max="1809" width="14.1640625" style="13" customWidth="1"/>
    <col min="1810" max="1810" width="14.83203125" style="13" customWidth="1"/>
    <col min="1811" max="1811" width="20.1640625" style="13" customWidth="1"/>
    <col min="1812" max="1812" width="15" style="13" customWidth="1"/>
    <col min="1813" max="1813" width="10.5" style="13" customWidth="1"/>
    <col min="1814" max="1814" width="16" style="13" customWidth="1"/>
    <col min="1815" max="2048" width="10.6640625" style="13" customWidth="1"/>
    <col min="2049" max="2060" width="3" style="13" customWidth="1"/>
    <col min="2061" max="2061" width="7.1640625" style="13" customWidth="1"/>
    <col min="2062" max="2063" width="3" style="13" customWidth="1"/>
    <col min="2064" max="2064" width="3.83203125" style="13" customWidth="1"/>
    <col min="2065" max="2065" width="14.1640625" style="13" customWidth="1"/>
    <col min="2066" max="2066" width="14.83203125" style="13" customWidth="1"/>
    <col min="2067" max="2067" width="20.1640625" style="13" customWidth="1"/>
    <col min="2068" max="2068" width="15" style="13" customWidth="1"/>
    <col min="2069" max="2069" width="10.5" style="13" customWidth="1"/>
    <col min="2070" max="2070" width="16" style="13" customWidth="1"/>
    <col min="2071" max="2304" width="10.6640625" style="13" customWidth="1"/>
    <col min="2305" max="2316" width="3" style="13" customWidth="1"/>
    <col min="2317" max="2317" width="7.1640625" style="13" customWidth="1"/>
    <col min="2318" max="2319" width="3" style="13" customWidth="1"/>
    <col min="2320" max="2320" width="3.83203125" style="13" customWidth="1"/>
    <col min="2321" max="2321" width="14.1640625" style="13" customWidth="1"/>
    <col min="2322" max="2322" width="14.83203125" style="13" customWidth="1"/>
    <col min="2323" max="2323" width="20.1640625" style="13" customWidth="1"/>
    <col min="2324" max="2324" width="15" style="13" customWidth="1"/>
    <col min="2325" max="2325" width="10.5" style="13" customWidth="1"/>
    <col min="2326" max="2326" width="16" style="13" customWidth="1"/>
    <col min="2327" max="2560" width="10.6640625" style="13" customWidth="1"/>
    <col min="2561" max="2572" width="3" style="13" customWidth="1"/>
    <col min="2573" max="2573" width="7.1640625" style="13" customWidth="1"/>
    <col min="2574" max="2575" width="3" style="13" customWidth="1"/>
    <col min="2576" max="2576" width="3.83203125" style="13" customWidth="1"/>
    <col min="2577" max="2577" width="14.1640625" style="13" customWidth="1"/>
    <col min="2578" max="2578" width="14.83203125" style="13" customWidth="1"/>
    <col min="2579" max="2579" width="20.1640625" style="13" customWidth="1"/>
    <col min="2580" max="2580" width="15" style="13" customWidth="1"/>
    <col min="2581" max="2581" width="10.5" style="13" customWidth="1"/>
    <col min="2582" max="2582" width="16" style="13" customWidth="1"/>
    <col min="2583" max="2816" width="10.6640625" style="13" customWidth="1"/>
    <col min="2817" max="2828" width="3" style="13" customWidth="1"/>
    <col min="2829" max="2829" width="7.1640625" style="13" customWidth="1"/>
    <col min="2830" max="2831" width="3" style="13" customWidth="1"/>
    <col min="2832" max="2832" width="3.83203125" style="13" customWidth="1"/>
    <col min="2833" max="2833" width="14.1640625" style="13" customWidth="1"/>
    <col min="2834" max="2834" width="14.83203125" style="13" customWidth="1"/>
    <col min="2835" max="2835" width="20.1640625" style="13" customWidth="1"/>
    <col min="2836" max="2836" width="15" style="13" customWidth="1"/>
    <col min="2837" max="2837" width="10.5" style="13" customWidth="1"/>
    <col min="2838" max="2838" width="16" style="13" customWidth="1"/>
    <col min="2839" max="3072" width="10.6640625" style="13" customWidth="1"/>
    <col min="3073" max="3084" width="3" style="13" customWidth="1"/>
    <col min="3085" max="3085" width="7.1640625" style="13" customWidth="1"/>
    <col min="3086" max="3087" width="3" style="13" customWidth="1"/>
    <col min="3088" max="3088" width="3.83203125" style="13" customWidth="1"/>
    <col min="3089" max="3089" width="14.1640625" style="13" customWidth="1"/>
    <col min="3090" max="3090" width="14.83203125" style="13" customWidth="1"/>
    <col min="3091" max="3091" width="20.1640625" style="13" customWidth="1"/>
    <col min="3092" max="3092" width="15" style="13" customWidth="1"/>
    <col min="3093" max="3093" width="10.5" style="13" customWidth="1"/>
    <col min="3094" max="3094" width="16" style="13" customWidth="1"/>
    <col min="3095" max="3328" width="10.6640625" style="13" customWidth="1"/>
    <col min="3329" max="3340" width="3" style="13" customWidth="1"/>
    <col min="3341" max="3341" width="7.1640625" style="13" customWidth="1"/>
    <col min="3342" max="3343" width="3" style="13" customWidth="1"/>
    <col min="3344" max="3344" width="3.83203125" style="13" customWidth="1"/>
    <col min="3345" max="3345" width="14.1640625" style="13" customWidth="1"/>
    <col min="3346" max="3346" width="14.83203125" style="13" customWidth="1"/>
    <col min="3347" max="3347" width="20.1640625" style="13" customWidth="1"/>
    <col min="3348" max="3348" width="15" style="13" customWidth="1"/>
    <col min="3349" max="3349" width="10.5" style="13" customWidth="1"/>
    <col min="3350" max="3350" width="16" style="13" customWidth="1"/>
    <col min="3351" max="3584" width="10.6640625" style="13" customWidth="1"/>
    <col min="3585" max="3596" width="3" style="13" customWidth="1"/>
    <col min="3597" max="3597" width="7.1640625" style="13" customWidth="1"/>
    <col min="3598" max="3599" width="3" style="13" customWidth="1"/>
    <col min="3600" max="3600" width="3.83203125" style="13" customWidth="1"/>
    <col min="3601" max="3601" width="14.1640625" style="13" customWidth="1"/>
    <col min="3602" max="3602" width="14.83203125" style="13" customWidth="1"/>
    <col min="3603" max="3603" width="20.1640625" style="13" customWidth="1"/>
    <col min="3604" max="3604" width="15" style="13" customWidth="1"/>
    <col min="3605" max="3605" width="10.5" style="13" customWidth="1"/>
    <col min="3606" max="3606" width="16" style="13" customWidth="1"/>
    <col min="3607" max="3840" width="10.6640625" style="13" customWidth="1"/>
    <col min="3841" max="3852" width="3" style="13" customWidth="1"/>
    <col min="3853" max="3853" width="7.1640625" style="13" customWidth="1"/>
    <col min="3854" max="3855" width="3" style="13" customWidth="1"/>
    <col min="3856" max="3856" width="3.83203125" style="13" customWidth="1"/>
    <col min="3857" max="3857" width="14.1640625" style="13" customWidth="1"/>
    <col min="3858" max="3858" width="14.83203125" style="13" customWidth="1"/>
    <col min="3859" max="3859" width="20.1640625" style="13" customWidth="1"/>
    <col min="3860" max="3860" width="15" style="13" customWidth="1"/>
    <col min="3861" max="3861" width="10.5" style="13" customWidth="1"/>
    <col min="3862" max="3862" width="16" style="13" customWidth="1"/>
    <col min="3863" max="4096" width="10.6640625" style="13" customWidth="1"/>
    <col min="4097" max="4108" width="3" style="13" customWidth="1"/>
    <col min="4109" max="4109" width="7.1640625" style="13" customWidth="1"/>
    <col min="4110" max="4111" width="3" style="13" customWidth="1"/>
    <col min="4112" max="4112" width="3.83203125" style="13" customWidth="1"/>
    <col min="4113" max="4113" width="14.1640625" style="13" customWidth="1"/>
    <col min="4114" max="4114" width="14.83203125" style="13" customWidth="1"/>
    <col min="4115" max="4115" width="20.1640625" style="13" customWidth="1"/>
    <col min="4116" max="4116" width="15" style="13" customWidth="1"/>
    <col min="4117" max="4117" width="10.5" style="13" customWidth="1"/>
    <col min="4118" max="4118" width="16" style="13" customWidth="1"/>
    <col min="4119" max="4352" width="10.6640625" style="13" customWidth="1"/>
    <col min="4353" max="4364" width="3" style="13" customWidth="1"/>
    <col min="4365" max="4365" width="7.1640625" style="13" customWidth="1"/>
    <col min="4366" max="4367" width="3" style="13" customWidth="1"/>
    <col min="4368" max="4368" width="3.83203125" style="13" customWidth="1"/>
    <col min="4369" max="4369" width="14.1640625" style="13" customWidth="1"/>
    <col min="4370" max="4370" width="14.83203125" style="13" customWidth="1"/>
    <col min="4371" max="4371" width="20.1640625" style="13" customWidth="1"/>
    <col min="4372" max="4372" width="15" style="13" customWidth="1"/>
    <col min="4373" max="4373" width="10.5" style="13" customWidth="1"/>
    <col min="4374" max="4374" width="16" style="13" customWidth="1"/>
    <col min="4375" max="4608" width="10.6640625" style="13" customWidth="1"/>
    <col min="4609" max="4620" width="3" style="13" customWidth="1"/>
    <col min="4621" max="4621" width="7.1640625" style="13" customWidth="1"/>
    <col min="4622" max="4623" width="3" style="13" customWidth="1"/>
    <col min="4624" max="4624" width="3.83203125" style="13" customWidth="1"/>
    <col min="4625" max="4625" width="14.1640625" style="13" customWidth="1"/>
    <col min="4626" max="4626" width="14.83203125" style="13" customWidth="1"/>
    <col min="4627" max="4627" width="20.1640625" style="13" customWidth="1"/>
    <col min="4628" max="4628" width="15" style="13" customWidth="1"/>
    <col min="4629" max="4629" width="10.5" style="13" customWidth="1"/>
    <col min="4630" max="4630" width="16" style="13" customWidth="1"/>
    <col min="4631" max="4864" width="10.6640625" style="13" customWidth="1"/>
    <col min="4865" max="4876" width="3" style="13" customWidth="1"/>
    <col min="4877" max="4877" width="7.1640625" style="13" customWidth="1"/>
    <col min="4878" max="4879" width="3" style="13" customWidth="1"/>
    <col min="4880" max="4880" width="3.83203125" style="13" customWidth="1"/>
    <col min="4881" max="4881" width="14.1640625" style="13" customWidth="1"/>
    <col min="4882" max="4882" width="14.83203125" style="13" customWidth="1"/>
    <col min="4883" max="4883" width="20.1640625" style="13" customWidth="1"/>
    <col min="4884" max="4884" width="15" style="13" customWidth="1"/>
    <col min="4885" max="4885" width="10.5" style="13" customWidth="1"/>
    <col min="4886" max="4886" width="16" style="13" customWidth="1"/>
    <col min="4887" max="5120" width="10.6640625" style="13" customWidth="1"/>
    <col min="5121" max="5132" width="3" style="13" customWidth="1"/>
    <col min="5133" max="5133" width="7.1640625" style="13" customWidth="1"/>
    <col min="5134" max="5135" width="3" style="13" customWidth="1"/>
    <col min="5136" max="5136" width="3.83203125" style="13" customWidth="1"/>
    <col min="5137" max="5137" width="14.1640625" style="13" customWidth="1"/>
    <col min="5138" max="5138" width="14.83203125" style="13" customWidth="1"/>
    <col min="5139" max="5139" width="20.1640625" style="13" customWidth="1"/>
    <col min="5140" max="5140" width="15" style="13" customWidth="1"/>
    <col min="5141" max="5141" width="10.5" style="13" customWidth="1"/>
    <col min="5142" max="5142" width="16" style="13" customWidth="1"/>
    <col min="5143" max="5376" width="10.6640625" style="13" customWidth="1"/>
    <col min="5377" max="5388" width="3" style="13" customWidth="1"/>
    <col min="5389" max="5389" width="7.1640625" style="13" customWidth="1"/>
    <col min="5390" max="5391" width="3" style="13" customWidth="1"/>
    <col min="5392" max="5392" width="3.83203125" style="13" customWidth="1"/>
    <col min="5393" max="5393" width="14.1640625" style="13" customWidth="1"/>
    <col min="5394" max="5394" width="14.83203125" style="13" customWidth="1"/>
    <col min="5395" max="5395" width="20.1640625" style="13" customWidth="1"/>
    <col min="5396" max="5396" width="15" style="13" customWidth="1"/>
    <col min="5397" max="5397" width="10.5" style="13" customWidth="1"/>
    <col min="5398" max="5398" width="16" style="13" customWidth="1"/>
    <col min="5399" max="5632" width="10.6640625" style="13" customWidth="1"/>
    <col min="5633" max="5644" width="3" style="13" customWidth="1"/>
    <col min="5645" max="5645" width="7.1640625" style="13" customWidth="1"/>
    <col min="5646" max="5647" width="3" style="13" customWidth="1"/>
    <col min="5648" max="5648" width="3.83203125" style="13" customWidth="1"/>
    <col min="5649" max="5649" width="14.1640625" style="13" customWidth="1"/>
    <col min="5650" max="5650" width="14.83203125" style="13" customWidth="1"/>
    <col min="5651" max="5651" width="20.1640625" style="13" customWidth="1"/>
    <col min="5652" max="5652" width="15" style="13" customWidth="1"/>
    <col min="5653" max="5653" width="10.5" style="13" customWidth="1"/>
    <col min="5654" max="5654" width="16" style="13" customWidth="1"/>
    <col min="5655" max="5888" width="10.6640625" style="13" customWidth="1"/>
    <col min="5889" max="5900" width="3" style="13" customWidth="1"/>
    <col min="5901" max="5901" width="7.1640625" style="13" customWidth="1"/>
    <col min="5902" max="5903" width="3" style="13" customWidth="1"/>
    <col min="5904" max="5904" width="3.83203125" style="13" customWidth="1"/>
    <col min="5905" max="5905" width="14.1640625" style="13" customWidth="1"/>
    <col min="5906" max="5906" width="14.83203125" style="13" customWidth="1"/>
    <col min="5907" max="5907" width="20.1640625" style="13" customWidth="1"/>
    <col min="5908" max="5908" width="15" style="13" customWidth="1"/>
    <col min="5909" max="5909" width="10.5" style="13" customWidth="1"/>
    <col min="5910" max="5910" width="16" style="13" customWidth="1"/>
    <col min="5911" max="6144" width="10.6640625" style="13" customWidth="1"/>
    <col min="6145" max="6156" width="3" style="13" customWidth="1"/>
    <col min="6157" max="6157" width="7.1640625" style="13" customWidth="1"/>
    <col min="6158" max="6159" width="3" style="13" customWidth="1"/>
    <col min="6160" max="6160" width="3.83203125" style="13" customWidth="1"/>
    <col min="6161" max="6161" width="14.1640625" style="13" customWidth="1"/>
    <col min="6162" max="6162" width="14.83203125" style="13" customWidth="1"/>
    <col min="6163" max="6163" width="20.1640625" style="13" customWidth="1"/>
    <col min="6164" max="6164" width="15" style="13" customWidth="1"/>
    <col min="6165" max="6165" width="10.5" style="13" customWidth="1"/>
    <col min="6166" max="6166" width="16" style="13" customWidth="1"/>
    <col min="6167" max="6400" width="10.6640625" style="13" customWidth="1"/>
    <col min="6401" max="6412" width="3" style="13" customWidth="1"/>
    <col min="6413" max="6413" width="7.1640625" style="13" customWidth="1"/>
    <col min="6414" max="6415" width="3" style="13" customWidth="1"/>
    <col min="6416" max="6416" width="3.83203125" style="13" customWidth="1"/>
    <col min="6417" max="6417" width="14.1640625" style="13" customWidth="1"/>
    <col min="6418" max="6418" width="14.83203125" style="13" customWidth="1"/>
    <col min="6419" max="6419" width="20.1640625" style="13" customWidth="1"/>
    <col min="6420" max="6420" width="15" style="13" customWidth="1"/>
    <col min="6421" max="6421" width="10.5" style="13" customWidth="1"/>
    <col min="6422" max="6422" width="16" style="13" customWidth="1"/>
    <col min="6423" max="6656" width="10.6640625" style="13" customWidth="1"/>
    <col min="6657" max="6668" width="3" style="13" customWidth="1"/>
    <col min="6669" max="6669" width="7.1640625" style="13" customWidth="1"/>
    <col min="6670" max="6671" width="3" style="13" customWidth="1"/>
    <col min="6672" max="6672" width="3.83203125" style="13" customWidth="1"/>
    <col min="6673" max="6673" width="14.1640625" style="13" customWidth="1"/>
    <col min="6674" max="6674" width="14.83203125" style="13" customWidth="1"/>
    <col min="6675" max="6675" width="20.1640625" style="13" customWidth="1"/>
    <col min="6676" max="6676" width="15" style="13" customWidth="1"/>
    <col min="6677" max="6677" width="10.5" style="13" customWidth="1"/>
    <col min="6678" max="6678" width="16" style="13" customWidth="1"/>
    <col min="6679" max="6912" width="10.6640625" style="13" customWidth="1"/>
    <col min="6913" max="6924" width="3" style="13" customWidth="1"/>
    <col min="6925" max="6925" width="7.1640625" style="13" customWidth="1"/>
    <col min="6926" max="6927" width="3" style="13" customWidth="1"/>
    <col min="6928" max="6928" width="3.83203125" style="13" customWidth="1"/>
    <col min="6929" max="6929" width="14.1640625" style="13" customWidth="1"/>
    <col min="6930" max="6930" width="14.83203125" style="13" customWidth="1"/>
    <col min="6931" max="6931" width="20.1640625" style="13" customWidth="1"/>
    <col min="6932" max="6932" width="15" style="13" customWidth="1"/>
    <col min="6933" max="6933" width="10.5" style="13" customWidth="1"/>
    <col min="6934" max="6934" width="16" style="13" customWidth="1"/>
    <col min="6935" max="7168" width="10.6640625" style="13" customWidth="1"/>
    <col min="7169" max="7180" width="3" style="13" customWidth="1"/>
    <col min="7181" max="7181" width="7.1640625" style="13" customWidth="1"/>
    <col min="7182" max="7183" width="3" style="13" customWidth="1"/>
    <col min="7184" max="7184" width="3.83203125" style="13" customWidth="1"/>
    <col min="7185" max="7185" width="14.1640625" style="13" customWidth="1"/>
    <col min="7186" max="7186" width="14.83203125" style="13" customWidth="1"/>
    <col min="7187" max="7187" width="20.1640625" style="13" customWidth="1"/>
    <col min="7188" max="7188" width="15" style="13" customWidth="1"/>
    <col min="7189" max="7189" width="10.5" style="13" customWidth="1"/>
    <col min="7190" max="7190" width="16" style="13" customWidth="1"/>
    <col min="7191" max="7424" width="10.6640625" style="13" customWidth="1"/>
    <col min="7425" max="7436" width="3" style="13" customWidth="1"/>
    <col min="7437" max="7437" width="7.1640625" style="13" customWidth="1"/>
    <col min="7438" max="7439" width="3" style="13" customWidth="1"/>
    <col min="7440" max="7440" width="3.83203125" style="13" customWidth="1"/>
    <col min="7441" max="7441" width="14.1640625" style="13" customWidth="1"/>
    <col min="7442" max="7442" width="14.83203125" style="13" customWidth="1"/>
    <col min="7443" max="7443" width="20.1640625" style="13" customWidth="1"/>
    <col min="7444" max="7444" width="15" style="13" customWidth="1"/>
    <col min="7445" max="7445" width="10.5" style="13" customWidth="1"/>
    <col min="7446" max="7446" width="16" style="13" customWidth="1"/>
    <col min="7447" max="7680" width="10.6640625" style="13" customWidth="1"/>
    <col min="7681" max="7692" width="3" style="13" customWidth="1"/>
    <col min="7693" max="7693" width="7.1640625" style="13" customWidth="1"/>
    <col min="7694" max="7695" width="3" style="13" customWidth="1"/>
    <col min="7696" max="7696" width="3.83203125" style="13" customWidth="1"/>
    <col min="7697" max="7697" width="14.1640625" style="13" customWidth="1"/>
    <col min="7698" max="7698" width="14.83203125" style="13" customWidth="1"/>
    <col min="7699" max="7699" width="20.1640625" style="13" customWidth="1"/>
    <col min="7700" max="7700" width="15" style="13" customWidth="1"/>
    <col min="7701" max="7701" width="10.5" style="13" customWidth="1"/>
    <col min="7702" max="7702" width="16" style="13" customWidth="1"/>
    <col min="7703" max="7936" width="10.6640625" style="13" customWidth="1"/>
    <col min="7937" max="7948" width="3" style="13" customWidth="1"/>
    <col min="7949" max="7949" width="7.1640625" style="13" customWidth="1"/>
    <col min="7950" max="7951" width="3" style="13" customWidth="1"/>
    <col min="7952" max="7952" width="3.83203125" style="13" customWidth="1"/>
    <col min="7953" max="7953" width="14.1640625" style="13" customWidth="1"/>
    <col min="7954" max="7954" width="14.83203125" style="13" customWidth="1"/>
    <col min="7955" max="7955" width="20.1640625" style="13" customWidth="1"/>
    <col min="7956" max="7956" width="15" style="13" customWidth="1"/>
    <col min="7957" max="7957" width="10.5" style="13" customWidth="1"/>
    <col min="7958" max="7958" width="16" style="13" customWidth="1"/>
    <col min="7959" max="8192" width="10.6640625" style="13" customWidth="1"/>
    <col min="8193" max="8204" width="3" style="13" customWidth="1"/>
    <col min="8205" max="8205" width="7.1640625" style="13" customWidth="1"/>
    <col min="8206" max="8207" width="3" style="13" customWidth="1"/>
    <col min="8208" max="8208" width="3.83203125" style="13" customWidth="1"/>
    <col min="8209" max="8209" width="14.1640625" style="13" customWidth="1"/>
    <col min="8210" max="8210" width="14.83203125" style="13" customWidth="1"/>
    <col min="8211" max="8211" width="20.1640625" style="13" customWidth="1"/>
    <col min="8212" max="8212" width="15" style="13" customWidth="1"/>
    <col min="8213" max="8213" width="10.5" style="13" customWidth="1"/>
    <col min="8214" max="8214" width="16" style="13" customWidth="1"/>
    <col min="8215" max="8448" width="10.6640625" style="13" customWidth="1"/>
    <col min="8449" max="8460" width="3" style="13" customWidth="1"/>
    <col min="8461" max="8461" width="7.1640625" style="13" customWidth="1"/>
    <col min="8462" max="8463" width="3" style="13" customWidth="1"/>
    <col min="8464" max="8464" width="3.83203125" style="13" customWidth="1"/>
    <col min="8465" max="8465" width="14.1640625" style="13" customWidth="1"/>
    <col min="8466" max="8466" width="14.83203125" style="13" customWidth="1"/>
    <col min="8467" max="8467" width="20.1640625" style="13" customWidth="1"/>
    <col min="8468" max="8468" width="15" style="13" customWidth="1"/>
    <col min="8469" max="8469" width="10.5" style="13" customWidth="1"/>
    <col min="8470" max="8470" width="16" style="13" customWidth="1"/>
    <col min="8471" max="8704" width="10.6640625" style="13" customWidth="1"/>
    <col min="8705" max="8716" width="3" style="13" customWidth="1"/>
    <col min="8717" max="8717" width="7.1640625" style="13" customWidth="1"/>
    <col min="8718" max="8719" width="3" style="13" customWidth="1"/>
    <col min="8720" max="8720" width="3.83203125" style="13" customWidth="1"/>
    <col min="8721" max="8721" width="14.1640625" style="13" customWidth="1"/>
    <col min="8722" max="8722" width="14.83203125" style="13" customWidth="1"/>
    <col min="8723" max="8723" width="20.1640625" style="13" customWidth="1"/>
    <col min="8724" max="8724" width="15" style="13" customWidth="1"/>
    <col min="8725" max="8725" width="10.5" style="13" customWidth="1"/>
    <col min="8726" max="8726" width="16" style="13" customWidth="1"/>
    <col min="8727" max="8960" width="10.6640625" style="13" customWidth="1"/>
    <col min="8961" max="8972" width="3" style="13" customWidth="1"/>
    <col min="8973" max="8973" width="7.1640625" style="13" customWidth="1"/>
    <col min="8974" max="8975" width="3" style="13" customWidth="1"/>
    <col min="8976" max="8976" width="3.83203125" style="13" customWidth="1"/>
    <col min="8977" max="8977" width="14.1640625" style="13" customWidth="1"/>
    <col min="8978" max="8978" width="14.83203125" style="13" customWidth="1"/>
    <col min="8979" max="8979" width="20.1640625" style="13" customWidth="1"/>
    <col min="8980" max="8980" width="15" style="13" customWidth="1"/>
    <col min="8981" max="8981" width="10.5" style="13" customWidth="1"/>
    <col min="8982" max="8982" width="16" style="13" customWidth="1"/>
    <col min="8983" max="9216" width="10.6640625" style="13" customWidth="1"/>
    <col min="9217" max="9228" width="3" style="13" customWidth="1"/>
    <col min="9229" max="9229" width="7.1640625" style="13" customWidth="1"/>
    <col min="9230" max="9231" width="3" style="13" customWidth="1"/>
    <col min="9232" max="9232" width="3.83203125" style="13" customWidth="1"/>
    <col min="9233" max="9233" width="14.1640625" style="13" customWidth="1"/>
    <col min="9234" max="9234" width="14.83203125" style="13" customWidth="1"/>
    <col min="9235" max="9235" width="20.1640625" style="13" customWidth="1"/>
    <col min="9236" max="9236" width="15" style="13" customWidth="1"/>
    <col min="9237" max="9237" width="10.5" style="13" customWidth="1"/>
    <col min="9238" max="9238" width="16" style="13" customWidth="1"/>
    <col min="9239" max="9472" width="10.6640625" style="13" customWidth="1"/>
    <col min="9473" max="9484" width="3" style="13" customWidth="1"/>
    <col min="9485" max="9485" width="7.1640625" style="13" customWidth="1"/>
    <col min="9486" max="9487" width="3" style="13" customWidth="1"/>
    <col min="9488" max="9488" width="3.83203125" style="13" customWidth="1"/>
    <col min="9489" max="9489" width="14.1640625" style="13" customWidth="1"/>
    <col min="9490" max="9490" width="14.83203125" style="13" customWidth="1"/>
    <col min="9491" max="9491" width="20.1640625" style="13" customWidth="1"/>
    <col min="9492" max="9492" width="15" style="13" customWidth="1"/>
    <col min="9493" max="9493" width="10.5" style="13" customWidth="1"/>
    <col min="9494" max="9494" width="16" style="13" customWidth="1"/>
    <col min="9495" max="9728" width="10.6640625" style="13" customWidth="1"/>
    <col min="9729" max="9740" width="3" style="13" customWidth="1"/>
    <col min="9741" max="9741" width="7.1640625" style="13" customWidth="1"/>
    <col min="9742" max="9743" width="3" style="13" customWidth="1"/>
    <col min="9744" max="9744" width="3.83203125" style="13" customWidth="1"/>
    <col min="9745" max="9745" width="14.1640625" style="13" customWidth="1"/>
    <col min="9746" max="9746" width="14.83203125" style="13" customWidth="1"/>
    <col min="9747" max="9747" width="20.1640625" style="13" customWidth="1"/>
    <col min="9748" max="9748" width="15" style="13" customWidth="1"/>
    <col min="9749" max="9749" width="10.5" style="13" customWidth="1"/>
    <col min="9750" max="9750" width="16" style="13" customWidth="1"/>
    <col min="9751" max="9984" width="10.6640625" style="13" customWidth="1"/>
    <col min="9985" max="9996" width="3" style="13" customWidth="1"/>
    <col min="9997" max="9997" width="7.1640625" style="13" customWidth="1"/>
    <col min="9998" max="9999" width="3" style="13" customWidth="1"/>
    <col min="10000" max="10000" width="3.83203125" style="13" customWidth="1"/>
    <col min="10001" max="10001" width="14.1640625" style="13" customWidth="1"/>
    <col min="10002" max="10002" width="14.83203125" style="13" customWidth="1"/>
    <col min="10003" max="10003" width="20.1640625" style="13" customWidth="1"/>
    <col min="10004" max="10004" width="15" style="13" customWidth="1"/>
    <col min="10005" max="10005" width="10.5" style="13" customWidth="1"/>
    <col min="10006" max="10006" width="16" style="13" customWidth="1"/>
    <col min="10007" max="10240" width="10.6640625" style="13" customWidth="1"/>
    <col min="10241" max="10252" width="3" style="13" customWidth="1"/>
    <col min="10253" max="10253" width="7.1640625" style="13" customWidth="1"/>
    <col min="10254" max="10255" width="3" style="13" customWidth="1"/>
    <col min="10256" max="10256" width="3.83203125" style="13" customWidth="1"/>
    <col min="10257" max="10257" width="14.1640625" style="13" customWidth="1"/>
    <col min="10258" max="10258" width="14.83203125" style="13" customWidth="1"/>
    <col min="10259" max="10259" width="20.1640625" style="13" customWidth="1"/>
    <col min="10260" max="10260" width="15" style="13" customWidth="1"/>
    <col min="10261" max="10261" width="10.5" style="13" customWidth="1"/>
    <col min="10262" max="10262" width="16" style="13" customWidth="1"/>
    <col min="10263" max="10496" width="10.6640625" style="13" customWidth="1"/>
    <col min="10497" max="10508" width="3" style="13" customWidth="1"/>
    <col min="10509" max="10509" width="7.1640625" style="13" customWidth="1"/>
    <col min="10510" max="10511" width="3" style="13" customWidth="1"/>
    <col min="10512" max="10512" width="3.83203125" style="13" customWidth="1"/>
    <col min="10513" max="10513" width="14.1640625" style="13" customWidth="1"/>
    <col min="10514" max="10514" width="14.83203125" style="13" customWidth="1"/>
    <col min="10515" max="10515" width="20.1640625" style="13" customWidth="1"/>
    <col min="10516" max="10516" width="15" style="13" customWidth="1"/>
    <col min="10517" max="10517" width="10.5" style="13" customWidth="1"/>
    <col min="10518" max="10518" width="16" style="13" customWidth="1"/>
    <col min="10519" max="10752" width="10.6640625" style="13" customWidth="1"/>
    <col min="10753" max="10764" width="3" style="13" customWidth="1"/>
    <col min="10765" max="10765" width="7.1640625" style="13" customWidth="1"/>
    <col min="10766" max="10767" width="3" style="13" customWidth="1"/>
    <col min="10768" max="10768" width="3.83203125" style="13" customWidth="1"/>
    <col min="10769" max="10769" width="14.1640625" style="13" customWidth="1"/>
    <col min="10770" max="10770" width="14.83203125" style="13" customWidth="1"/>
    <col min="10771" max="10771" width="20.1640625" style="13" customWidth="1"/>
    <col min="10772" max="10772" width="15" style="13" customWidth="1"/>
    <col min="10773" max="10773" width="10.5" style="13" customWidth="1"/>
    <col min="10774" max="10774" width="16" style="13" customWidth="1"/>
    <col min="10775" max="11008" width="10.6640625" style="13" customWidth="1"/>
    <col min="11009" max="11020" width="3" style="13" customWidth="1"/>
    <col min="11021" max="11021" width="7.1640625" style="13" customWidth="1"/>
    <col min="11022" max="11023" width="3" style="13" customWidth="1"/>
    <col min="11024" max="11024" width="3.83203125" style="13" customWidth="1"/>
    <col min="11025" max="11025" width="14.1640625" style="13" customWidth="1"/>
    <col min="11026" max="11026" width="14.83203125" style="13" customWidth="1"/>
    <col min="11027" max="11027" width="20.1640625" style="13" customWidth="1"/>
    <col min="11028" max="11028" width="15" style="13" customWidth="1"/>
    <col min="11029" max="11029" width="10.5" style="13" customWidth="1"/>
    <col min="11030" max="11030" width="16" style="13" customWidth="1"/>
    <col min="11031" max="11264" width="10.6640625" style="13" customWidth="1"/>
    <col min="11265" max="11276" width="3" style="13" customWidth="1"/>
    <col min="11277" max="11277" width="7.1640625" style="13" customWidth="1"/>
    <col min="11278" max="11279" width="3" style="13" customWidth="1"/>
    <col min="11280" max="11280" width="3.83203125" style="13" customWidth="1"/>
    <col min="11281" max="11281" width="14.1640625" style="13" customWidth="1"/>
    <col min="11282" max="11282" width="14.83203125" style="13" customWidth="1"/>
    <col min="11283" max="11283" width="20.1640625" style="13" customWidth="1"/>
    <col min="11284" max="11284" width="15" style="13" customWidth="1"/>
    <col min="11285" max="11285" width="10.5" style="13" customWidth="1"/>
    <col min="11286" max="11286" width="16" style="13" customWidth="1"/>
    <col min="11287" max="11520" width="10.6640625" style="13" customWidth="1"/>
    <col min="11521" max="11532" width="3" style="13" customWidth="1"/>
    <col min="11533" max="11533" width="7.1640625" style="13" customWidth="1"/>
    <col min="11534" max="11535" width="3" style="13" customWidth="1"/>
    <col min="11536" max="11536" width="3.83203125" style="13" customWidth="1"/>
    <col min="11537" max="11537" width="14.1640625" style="13" customWidth="1"/>
    <col min="11538" max="11538" width="14.83203125" style="13" customWidth="1"/>
    <col min="11539" max="11539" width="20.1640625" style="13" customWidth="1"/>
    <col min="11540" max="11540" width="15" style="13" customWidth="1"/>
    <col min="11541" max="11541" width="10.5" style="13" customWidth="1"/>
    <col min="11542" max="11542" width="16" style="13" customWidth="1"/>
    <col min="11543" max="11776" width="10.6640625" style="13" customWidth="1"/>
    <col min="11777" max="11788" width="3" style="13" customWidth="1"/>
    <col min="11789" max="11789" width="7.1640625" style="13" customWidth="1"/>
    <col min="11790" max="11791" width="3" style="13" customWidth="1"/>
    <col min="11792" max="11792" width="3.83203125" style="13" customWidth="1"/>
    <col min="11793" max="11793" width="14.1640625" style="13" customWidth="1"/>
    <col min="11794" max="11794" width="14.83203125" style="13" customWidth="1"/>
    <col min="11795" max="11795" width="20.1640625" style="13" customWidth="1"/>
    <col min="11796" max="11796" width="15" style="13" customWidth="1"/>
    <col min="11797" max="11797" width="10.5" style="13" customWidth="1"/>
    <col min="11798" max="11798" width="16" style="13" customWidth="1"/>
    <col min="11799" max="12032" width="10.6640625" style="13" customWidth="1"/>
    <col min="12033" max="12044" width="3" style="13" customWidth="1"/>
    <col min="12045" max="12045" width="7.1640625" style="13" customWidth="1"/>
    <col min="12046" max="12047" width="3" style="13" customWidth="1"/>
    <col min="12048" max="12048" width="3.83203125" style="13" customWidth="1"/>
    <col min="12049" max="12049" width="14.1640625" style="13" customWidth="1"/>
    <col min="12050" max="12050" width="14.83203125" style="13" customWidth="1"/>
    <col min="12051" max="12051" width="20.1640625" style="13" customWidth="1"/>
    <col min="12052" max="12052" width="15" style="13" customWidth="1"/>
    <col min="12053" max="12053" width="10.5" style="13" customWidth="1"/>
    <col min="12054" max="12054" width="16" style="13" customWidth="1"/>
    <col min="12055" max="12288" width="10.6640625" style="13" customWidth="1"/>
    <col min="12289" max="12300" width="3" style="13" customWidth="1"/>
    <col min="12301" max="12301" width="7.1640625" style="13" customWidth="1"/>
    <col min="12302" max="12303" width="3" style="13" customWidth="1"/>
    <col min="12304" max="12304" width="3.83203125" style="13" customWidth="1"/>
    <col min="12305" max="12305" width="14.1640625" style="13" customWidth="1"/>
    <col min="12306" max="12306" width="14.83203125" style="13" customWidth="1"/>
    <col min="12307" max="12307" width="20.1640625" style="13" customWidth="1"/>
    <col min="12308" max="12308" width="15" style="13" customWidth="1"/>
    <col min="12309" max="12309" width="10.5" style="13" customWidth="1"/>
    <col min="12310" max="12310" width="16" style="13" customWidth="1"/>
    <col min="12311" max="12544" width="10.6640625" style="13" customWidth="1"/>
    <col min="12545" max="12556" width="3" style="13" customWidth="1"/>
    <col min="12557" max="12557" width="7.1640625" style="13" customWidth="1"/>
    <col min="12558" max="12559" width="3" style="13" customWidth="1"/>
    <col min="12560" max="12560" width="3.83203125" style="13" customWidth="1"/>
    <col min="12561" max="12561" width="14.1640625" style="13" customWidth="1"/>
    <col min="12562" max="12562" width="14.83203125" style="13" customWidth="1"/>
    <col min="12563" max="12563" width="20.1640625" style="13" customWidth="1"/>
    <col min="12564" max="12564" width="15" style="13" customWidth="1"/>
    <col min="12565" max="12565" width="10.5" style="13" customWidth="1"/>
    <col min="12566" max="12566" width="16" style="13" customWidth="1"/>
    <col min="12567" max="12800" width="10.6640625" style="13" customWidth="1"/>
    <col min="12801" max="12812" width="3" style="13" customWidth="1"/>
    <col min="12813" max="12813" width="7.1640625" style="13" customWidth="1"/>
    <col min="12814" max="12815" width="3" style="13" customWidth="1"/>
    <col min="12816" max="12816" width="3.83203125" style="13" customWidth="1"/>
    <col min="12817" max="12817" width="14.1640625" style="13" customWidth="1"/>
    <col min="12818" max="12818" width="14.83203125" style="13" customWidth="1"/>
    <col min="12819" max="12819" width="20.1640625" style="13" customWidth="1"/>
    <col min="12820" max="12820" width="15" style="13" customWidth="1"/>
    <col min="12821" max="12821" width="10.5" style="13" customWidth="1"/>
    <col min="12822" max="12822" width="16" style="13" customWidth="1"/>
    <col min="12823" max="13056" width="10.6640625" style="13" customWidth="1"/>
    <col min="13057" max="13068" width="3" style="13" customWidth="1"/>
    <col min="13069" max="13069" width="7.1640625" style="13" customWidth="1"/>
    <col min="13070" max="13071" width="3" style="13" customWidth="1"/>
    <col min="13072" max="13072" width="3.83203125" style="13" customWidth="1"/>
    <col min="13073" max="13073" width="14.1640625" style="13" customWidth="1"/>
    <col min="13074" max="13074" width="14.83203125" style="13" customWidth="1"/>
    <col min="13075" max="13075" width="20.1640625" style="13" customWidth="1"/>
    <col min="13076" max="13076" width="15" style="13" customWidth="1"/>
    <col min="13077" max="13077" width="10.5" style="13" customWidth="1"/>
    <col min="13078" max="13078" width="16" style="13" customWidth="1"/>
    <col min="13079" max="13312" width="10.6640625" style="13" customWidth="1"/>
    <col min="13313" max="13324" width="3" style="13" customWidth="1"/>
    <col min="13325" max="13325" width="7.1640625" style="13" customWidth="1"/>
    <col min="13326" max="13327" width="3" style="13" customWidth="1"/>
    <col min="13328" max="13328" width="3.83203125" style="13" customWidth="1"/>
    <col min="13329" max="13329" width="14.1640625" style="13" customWidth="1"/>
    <col min="13330" max="13330" width="14.83203125" style="13" customWidth="1"/>
    <col min="13331" max="13331" width="20.1640625" style="13" customWidth="1"/>
    <col min="13332" max="13332" width="15" style="13" customWidth="1"/>
    <col min="13333" max="13333" width="10.5" style="13" customWidth="1"/>
    <col min="13334" max="13334" width="16" style="13" customWidth="1"/>
    <col min="13335" max="13568" width="10.6640625" style="13" customWidth="1"/>
    <col min="13569" max="13580" width="3" style="13" customWidth="1"/>
    <col min="13581" max="13581" width="7.1640625" style="13" customWidth="1"/>
    <col min="13582" max="13583" width="3" style="13" customWidth="1"/>
    <col min="13584" max="13584" width="3.83203125" style="13" customWidth="1"/>
    <col min="13585" max="13585" width="14.1640625" style="13" customWidth="1"/>
    <col min="13586" max="13586" width="14.83203125" style="13" customWidth="1"/>
    <col min="13587" max="13587" width="20.1640625" style="13" customWidth="1"/>
    <col min="13588" max="13588" width="15" style="13" customWidth="1"/>
    <col min="13589" max="13589" width="10.5" style="13" customWidth="1"/>
    <col min="13590" max="13590" width="16" style="13" customWidth="1"/>
    <col min="13591" max="13824" width="10.6640625" style="13" customWidth="1"/>
    <col min="13825" max="13836" width="3" style="13" customWidth="1"/>
    <col min="13837" max="13837" width="7.1640625" style="13" customWidth="1"/>
    <col min="13838" max="13839" width="3" style="13" customWidth="1"/>
    <col min="13840" max="13840" width="3.83203125" style="13" customWidth="1"/>
    <col min="13841" max="13841" width="14.1640625" style="13" customWidth="1"/>
    <col min="13842" max="13842" width="14.83203125" style="13" customWidth="1"/>
    <col min="13843" max="13843" width="20.1640625" style="13" customWidth="1"/>
    <col min="13844" max="13844" width="15" style="13" customWidth="1"/>
    <col min="13845" max="13845" width="10.5" style="13" customWidth="1"/>
    <col min="13846" max="13846" width="16" style="13" customWidth="1"/>
    <col min="13847" max="14080" width="10.6640625" style="13" customWidth="1"/>
    <col min="14081" max="14092" width="3" style="13" customWidth="1"/>
    <col min="14093" max="14093" width="7.1640625" style="13" customWidth="1"/>
    <col min="14094" max="14095" width="3" style="13" customWidth="1"/>
    <col min="14096" max="14096" width="3.83203125" style="13" customWidth="1"/>
    <col min="14097" max="14097" width="14.1640625" style="13" customWidth="1"/>
    <col min="14098" max="14098" width="14.83203125" style="13" customWidth="1"/>
    <col min="14099" max="14099" width="20.1640625" style="13" customWidth="1"/>
    <col min="14100" max="14100" width="15" style="13" customWidth="1"/>
    <col min="14101" max="14101" width="10.5" style="13" customWidth="1"/>
    <col min="14102" max="14102" width="16" style="13" customWidth="1"/>
    <col min="14103" max="14336" width="10.6640625" style="13" customWidth="1"/>
    <col min="14337" max="14348" width="3" style="13" customWidth="1"/>
    <col min="14349" max="14349" width="7.1640625" style="13" customWidth="1"/>
    <col min="14350" max="14351" width="3" style="13" customWidth="1"/>
    <col min="14352" max="14352" width="3.83203125" style="13" customWidth="1"/>
    <col min="14353" max="14353" width="14.1640625" style="13" customWidth="1"/>
    <col min="14354" max="14354" width="14.83203125" style="13" customWidth="1"/>
    <col min="14355" max="14355" width="20.1640625" style="13" customWidth="1"/>
    <col min="14356" max="14356" width="15" style="13" customWidth="1"/>
    <col min="14357" max="14357" width="10.5" style="13" customWidth="1"/>
    <col min="14358" max="14358" width="16" style="13" customWidth="1"/>
    <col min="14359" max="14592" width="10.6640625" style="13" customWidth="1"/>
    <col min="14593" max="14604" width="3" style="13" customWidth="1"/>
    <col min="14605" max="14605" width="7.1640625" style="13" customWidth="1"/>
    <col min="14606" max="14607" width="3" style="13" customWidth="1"/>
    <col min="14608" max="14608" width="3.83203125" style="13" customWidth="1"/>
    <col min="14609" max="14609" width="14.1640625" style="13" customWidth="1"/>
    <col min="14610" max="14610" width="14.83203125" style="13" customWidth="1"/>
    <col min="14611" max="14611" width="20.1640625" style="13" customWidth="1"/>
    <col min="14612" max="14612" width="15" style="13" customWidth="1"/>
    <col min="14613" max="14613" width="10.5" style="13" customWidth="1"/>
    <col min="14614" max="14614" width="16" style="13" customWidth="1"/>
    <col min="14615" max="14848" width="10.6640625" style="13" customWidth="1"/>
    <col min="14849" max="14860" width="3" style="13" customWidth="1"/>
    <col min="14861" max="14861" width="7.1640625" style="13" customWidth="1"/>
    <col min="14862" max="14863" width="3" style="13" customWidth="1"/>
    <col min="14864" max="14864" width="3.83203125" style="13" customWidth="1"/>
    <col min="14865" max="14865" width="14.1640625" style="13" customWidth="1"/>
    <col min="14866" max="14866" width="14.83203125" style="13" customWidth="1"/>
    <col min="14867" max="14867" width="20.1640625" style="13" customWidth="1"/>
    <col min="14868" max="14868" width="15" style="13" customWidth="1"/>
    <col min="14869" max="14869" width="10.5" style="13" customWidth="1"/>
    <col min="14870" max="14870" width="16" style="13" customWidth="1"/>
    <col min="14871" max="15104" width="10.6640625" style="13" customWidth="1"/>
    <col min="15105" max="15116" width="3" style="13" customWidth="1"/>
    <col min="15117" max="15117" width="7.1640625" style="13" customWidth="1"/>
    <col min="15118" max="15119" width="3" style="13" customWidth="1"/>
    <col min="15120" max="15120" width="3.83203125" style="13" customWidth="1"/>
    <col min="15121" max="15121" width="14.1640625" style="13" customWidth="1"/>
    <col min="15122" max="15122" width="14.83203125" style="13" customWidth="1"/>
    <col min="15123" max="15123" width="20.1640625" style="13" customWidth="1"/>
    <col min="15124" max="15124" width="15" style="13" customWidth="1"/>
    <col min="15125" max="15125" width="10.5" style="13" customWidth="1"/>
    <col min="15126" max="15126" width="16" style="13" customWidth="1"/>
    <col min="15127" max="15360" width="10.6640625" style="13" customWidth="1"/>
    <col min="15361" max="15372" width="3" style="13" customWidth="1"/>
    <col min="15373" max="15373" width="7.1640625" style="13" customWidth="1"/>
    <col min="15374" max="15375" width="3" style="13" customWidth="1"/>
    <col min="15376" max="15376" width="3.83203125" style="13" customWidth="1"/>
    <col min="15377" max="15377" width="14.1640625" style="13" customWidth="1"/>
    <col min="15378" max="15378" width="14.83203125" style="13" customWidth="1"/>
    <col min="15379" max="15379" width="20.1640625" style="13" customWidth="1"/>
    <col min="15380" max="15380" width="15" style="13" customWidth="1"/>
    <col min="15381" max="15381" width="10.5" style="13" customWidth="1"/>
    <col min="15382" max="15382" width="16" style="13" customWidth="1"/>
    <col min="15383" max="15616" width="10.6640625" style="13" customWidth="1"/>
    <col min="15617" max="15628" width="3" style="13" customWidth="1"/>
    <col min="15629" max="15629" width="7.1640625" style="13" customWidth="1"/>
    <col min="15630" max="15631" width="3" style="13" customWidth="1"/>
    <col min="15632" max="15632" width="3.83203125" style="13" customWidth="1"/>
    <col min="15633" max="15633" width="14.1640625" style="13" customWidth="1"/>
    <col min="15634" max="15634" width="14.83203125" style="13" customWidth="1"/>
    <col min="15635" max="15635" width="20.1640625" style="13" customWidth="1"/>
    <col min="15636" max="15636" width="15" style="13" customWidth="1"/>
    <col min="15637" max="15637" width="10.5" style="13" customWidth="1"/>
    <col min="15638" max="15638" width="16" style="13" customWidth="1"/>
    <col min="15639" max="15872" width="10.6640625" style="13" customWidth="1"/>
    <col min="15873" max="15884" width="3" style="13" customWidth="1"/>
    <col min="15885" max="15885" width="7.1640625" style="13" customWidth="1"/>
    <col min="15886" max="15887" width="3" style="13" customWidth="1"/>
    <col min="15888" max="15888" width="3.83203125" style="13" customWidth="1"/>
    <col min="15889" max="15889" width="14.1640625" style="13" customWidth="1"/>
    <col min="15890" max="15890" width="14.83203125" style="13" customWidth="1"/>
    <col min="15891" max="15891" width="20.1640625" style="13" customWidth="1"/>
    <col min="15892" max="15892" width="15" style="13" customWidth="1"/>
    <col min="15893" max="15893" width="10.5" style="13" customWidth="1"/>
    <col min="15894" max="15894" width="16" style="13" customWidth="1"/>
    <col min="15895" max="16128" width="10.6640625" style="13" customWidth="1"/>
    <col min="16129" max="16140" width="3" style="13" customWidth="1"/>
    <col min="16141" max="16141" width="7.1640625" style="13" customWidth="1"/>
    <col min="16142" max="16143" width="3" style="13" customWidth="1"/>
    <col min="16144" max="16144" width="3.83203125" style="13" customWidth="1"/>
    <col min="16145" max="16145" width="14.1640625" style="13" customWidth="1"/>
    <col min="16146" max="16146" width="14.83203125" style="13" customWidth="1"/>
    <col min="16147" max="16147" width="20.1640625" style="13" customWidth="1"/>
    <col min="16148" max="16148" width="15" style="13" customWidth="1"/>
    <col min="16149" max="16149" width="10.5" style="13" customWidth="1"/>
    <col min="16150" max="16150" width="16" style="13" customWidth="1"/>
    <col min="16151" max="16384" width="10.6640625" style="13" customWidth="1"/>
  </cols>
  <sheetData>
    <row r="1" spans="1:23" s="15" customFormat="1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2"/>
      <c r="T1" s="169" t="s">
        <v>147</v>
      </c>
      <c r="U1" s="169"/>
      <c r="V1" s="169"/>
      <c r="W1" s="4"/>
    </row>
    <row r="2" spans="1:23" s="14" customFormat="1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5"/>
      <c r="T2" s="169"/>
      <c r="U2" s="169"/>
      <c r="V2" s="169"/>
      <c r="W2" s="5"/>
    </row>
    <row r="3" spans="1:23" ht="12" customHeight="1" x14ac:dyDescent="0.2">
      <c r="H3" s="170" t="s">
        <v>1</v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1:23" ht="12" customHeight="1" x14ac:dyDescent="0.2">
      <c r="A4" s="6" t="s">
        <v>2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</row>
    <row r="5" spans="1:23" s="15" customFormat="1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2"/>
      <c r="T5" s="4"/>
      <c r="U5" s="4"/>
      <c r="V5" s="32"/>
      <c r="W5" s="4"/>
    </row>
    <row r="6" spans="1:23" ht="12" customHeight="1" x14ac:dyDescent="0.2">
      <c r="A6" s="6" t="s">
        <v>3</v>
      </c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3" s="15" customFormat="1" ht="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2"/>
      <c r="T7" s="4"/>
      <c r="U7" s="4"/>
      <c r="V7" s="32"/>
      <c r="W7" s="4"/>
    </row>
    <row r="8" spans="1:23" ht="12" customHeight="1" x14ac:dyDescent="0.2">
      <c r="A8" s="6" t="s">
        <v>4</v>
      </c>
      <c r="Q8" s="193">
        <v>5</v>
      </c>
      <c r="R8" s="193"/>
      <c r="S8" s="193"/>
      <c r="T8" s="193"/>
      <c r="U8" s="193"/>
      <c r="V8" s="193"/>
    </row>
    <row r="9" spans="1:23" s="15" customFormat="1" ht="6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2"/>
      <c r="T9" s="4"/>
      <c r="U9" s="4"/>
      <c r="V9" s="32"/>
      <c r="W9" s="4"/>
    </row>
    <row r="10" spans="1:23" s="15" customFormat="1" ht="5.25" customHeight="1" x14ac:dyDescent="0.2">
      <c r="A10" s="148" t="s">
        <v>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4" t="s">
        <v>6</v>
      </c>
      <c r="R10" s="144"/>
      <c r="S10" s="144"/>
      <c r="T10" s="144"/>
      <c r="U10" s="144"/>
      <c r="V10" s="144"/>
      <c r="W10" s="4"/>
    </row>
    <row r="11" spans="1:23" ht="12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4"/>
      <c r="R11" s="144"/>
      <c r="S11" s="144"/>
      <c r="T11" s="144"/>
      <c r="U11" s="144"/>
      <c r="V11" s="144"/>
    </row>
    <row r="12" spans="1:23" ht="12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4"/>
      <c r="R12" s="144"/>
      <c r="S12" s="144"/>
      <c r="T12" s="144"/>
      <c r="U12" s="144"/>
      <c r="V12" s="144"/>
    </row>
    <row r="13" spans="1:23" s="3" customFormat="1" ht="4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15" customFormat="1" ht="12.75" customHeight="1" x14ac:dyDescent="0.2">
      <c r="A14" s="167" t="s">
        <v>215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4"/>
      <c r="U14" s="4"/>
      <c r="V14" s="32"/>
      <c r="W14" s="4"/>
    </row>
    <row r="15" spans="1:23" s="15" customFormat="1" ht="12" customHeight="1" x14ac:dyDescent="0.2">
      <c r="A15" s="143" t="s">
        <v>260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4"/>
      <c r="U15" s="4"/>
      <c r="V15" s="32"/>
      <c r="W15" s="4"/>
    </row>
    <row r="16" spans="1:23" s="15" customFormat="1" ht="12" customHeight="1" thickBo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2"/>
      <c r="T16" s="4"/>
      <c r="U16" s="4"/>
      <c r="V16" s="25" t="s">
        <v>8</v>
      </c>
      <c r="W16" s="4"/>
    </row>
    <row r="17" spans="1:28" s="15" customFormat="1" ht="18" customHeight="1" x14ac:dyDescent="0.2">
      <c r="A17" s="196" t="s">
        <v>216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200" t="s">
        <v>217</v>
      </c>
      <c r="P17" s="200"/>
      <c r="Q17" s="203" t="s">
        <v>218</v>
      </c>
      <c r="R17" s="203"/>
      <c r="S17" s="203"/>
      <c r="T17" s="203"/>
      <c r="U17" s="210" t="s">
        <v>114</v>
      </c>
      <c r="V17" s="204" t="s">
        <v>219</v>
      </c>
      <c r="W17" s="4"/>
    </row>
    <row r="18" spans="1:28" s="15" customFormat="1" ht="21.75" customHeight="1" x14ac:dyDescent="0.2">
      <c r="A18" s="197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9"/>
      <c r="O18" s="201"/>
      <c r="P18" s="202"/>
      <c r="Q18" s="17" t="s">
        <v>83</v>
      </c>
      <c r="R18" s="17" t="s">
        <v>220</v>
      </c>
      <c r="S18" s="23" t="s">
        <v>221</v>
      </c>
      <c r="T18" s="23" t="s">
        <v>222</v>
      </c>
      <c r="U18" s="211"/>
      <c r="V18" s="205"/>
      <c r="W18" s="4"/>
    </row>
    <row r="19" spans="1:28" s="15" customFormat="1" ht="18" customHeight="1" x14ac:dyDescent="0.2">
      <c r="A19" s="206">
        <v>1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7" t="s">
        <v>223</v>
      </c>
      <c r="P19" s="207"/>
      <c r="Q19" s="18" t="s">
        <v>224</v>
      </c>
      <c r="R19" s="18" t="s">
        <v>225</v>
      </c>
      <c r="S19" s="24" t="s">
        <v>226</v>
      </c>
      <c r="T19" s="24" t="s">
        <v>227</v>
      </c>
      <c r="U19" s="24" t="s">
        <v>228</v>
      </c>
      <c r="V19" s="19" t="s">
        <v>229</v>
      </c>
      <c r="W19" s="4"/>
    </row>
    <row r="20" spans="1:28" s="15" customFormat="1" ht="18" customHeight="1" x14ac:dyDescent="0.2">
      <c r="A20" s="208" t="s">
        <v>264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195" t="s">
        <v>142</v>
      </c>
      <c r="P20" s="195"/>
      <c r="Q20" s="92">
        <v>978088000</v>
      </c>
      <c r="R20" s="93" t="s">
        <v>26</v>
      </c>
      <c r="S20" s="91">
        <v>-844726142.44000006</v>
      </c>
      <c r="T20" s="70">
        <v>133361857.56</v>
      </c>
      <c r="U20" s="71" t="s">
        <v>26</v>
      </c>
      <c r="V20" s="72">
        <v>133361857.56</v>
      </c>
      <c r="W20" s="4"/>
    </row>
    <row r="21" spans="1:28" ht="12" customHeight="1" x14ac:dyDescent="0.2">
      <c r="A21" s="194" t="s">
        <v>230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5" t="s">
        <v>140</v>
      </c>
      <c r="P21" s="195"/>
      <c r="Q21" s="94" t="s">
        <v>26</v>
      </c>
      <c r="R21" s="95" t="s">
        <v>26</v>
      </c>
      <c r="S21" s="73" t="s">
        <v>26</v>
      </c>
      <c r="T21" s="71" t="s">
        <v>26</v>
      </c>
      <c r="U21" s="73" t="s">
        <v>26</v>
      </c>
      <c r="V21" s="74" t="s">
        <v>26</v>
      </c>
    </row>
    <row r="22" spans="1:28" ht="12" customHeight="1" x14ac:dyDescent="0.2">
      <c r="A22" s="209" t="s">
        <v>231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2" t="s">
        <v>138</v>
      </c>
      <c r="P22" s="212"/>
      <c r="Q22" s="92">
        <v>978088000</v>
      </c>
      <c r="R22" s="93" t="s">
        <v>26</v>
      </c>
      <c r="S22" s="91">
        <v>-844726142.44000006</v>
      </c>
      <c r="T22" s="70">
        <v>133361857.56</v>
      </c>
      <c r="U22" s="71" t="s">
        <v>26</v>
      </c>
      <c r="V22" s="72">
        <v>133361857.56</v>
      </c>
    </row>
    <row r="23" spans="1:28" ht="12" customHeight="1" x14ac:dyDescent="0.2">
      <c r="A23" s="194" t="s">
        <v>232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 t="s">
        <v>233</v>
      </c>
      <c r="P23" s="195"/>
      <c r="Q23" s="94" t="s">
        <v>26</v>
      </c>
      <c r="R23" s="95" t="s">
        <v>26</v>
      </c>
      <c r="S23" s="73" t="s">
        <v>26</v>
      </c>
      <c r="T23" s="71" t="s">
        <v>26</v>
      </c>
      <c r="U23" s="73" t="s">
        <v>26</v>
      </c>
      <c r="V23" s="74" t="s">
        <v>26</v>
      </c>
    </row>
    <row r="24" spans="1:28" ht="12" customHeight="1" x14ac:dyDescent="0.2">
      <c r="A24" s="213" t="s">
        <v>234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195" t="s">
        <v>235</v>
      </c>
      <c r="P24" s="195"/>
      <c r="Q24" s="94" t="s">
        <v>26</v>
      </c>
      <c r="R24" s="95" t="s">
        <v>26</v>
      </c>
      <c r="S24" s="73" t="s">
        <v>26</v>
      </c>
      <c r="T24" s="71" t="s">
        <v>26</v>
      </c>
      <c r="U24" s="73" t="s">
        <v>26</v>
      </c>
      <c r="V24" s="74" t="s">
        <v>26</v>
      </c>
    </row>
    <row r="25" spans="1:28" ht="23.25" customHeight="1" x14ac:dyDescent="0.2">
      <c r="A25" s="213" t="s">
        <v>236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4" t="s">
        <v>237</v>
      </c>
      <c r="P25" s="214"/>
      <c r="Q25" s="94" t="s">
        <v>26</v>
      </c>
      <c r="R25" s="95" t="s">
        <v>26</v>
      </c>
      <c r="S25" s="73" t="s">
        <v>26</v>
      </c>
      <c r="T25" s="71" t="s">
        <v>26</v>
      </c>
      <c r="U25" s="73" t="s">
        <v>26</v>
      </c>
      <c r="V25" s="74" t="s">
        <v>26</v>
      </c>
    </row>
    <row r="26" spans="1:28" ht="34.5" customHeight="1" x14ac:dyDescent="0.2">
      <c r="A26" s="209" t="s">
        <v>238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12" t="s">
        <v>136</v>
      </c>
      <c r="P26" s="212"/>
      <c r="Q26" s="96" t="s">
        <v>26</v>
      </c>
      <c r="R26" s="93" t="s">
        <v>26</v>
      </c>
      <c r="S26" s="71" t="s">
        <v>26</v>
      </c>
      <c r="T26" s="71" t="s">
        <v>26</v>
      </c>
      <c r="U26" s="71" t="s">
        <v>26</v>
      </c>
      <c r="V26" s="74" t="s">
        <v>26</v>
      </c>
      <c r="X26" s="16"/>
      <c r="AA26" s="16"/>
      <c r="AB26" s="16"/>
    </row>
    <row r="27" spans="1:28" ht="12" customHeight="1" x14ac:dyDescent="0.2">
      <c r="A27" s="215" t="s">
        <v>105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6" t="s">
        <v>134</v>
      </c>
      <c r="P27" s="216"/>
      <c r="Q27" s="94" t="s">
        <v>26</v>
      </c>
      <c r="R27" s="95" t="s">
        <v>26</v>
      </c>
      <c r="S27" s="133">
        <v>-12946719.619999999</v>
      </c>
      <c r="T27" s="134">
        <v>-12946719.619999999</v>
      </c>
      <c r="U27" s="73" t="s">
        <v>26</v>
      </c>
      <c r="V27" s="135">
        <v>-12946719.619999999</v>
      </c>
      <c r="X27" s="16"/>
      <c r="Y27" s="16"/>
      <c r="Z27" s="16"/>
      <c r="AA27" s="16"/>
      <c r="AB27" s="16"/>
    </row>
    <row r="28" spans="1:28" ht="23.25" customHeight="1" x14ac:dyDescent="0.2">
      <c r="A28" s="217" t="s">
        <v>239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8" t="s">
        <v>132</v>
      </c>
      <c r="P28" s="218"/>
      <c r="Q28" s="96" t="s">
        <v>26</v>
      </c>
      <c r="R28" s="93" t="s">
        <v>26</v>
      </c>
      <c r="S28" s="134">
        <v>-12946719.619999999</v>
      </c>
      <c r="T28" s="134">
        <v>-12946719.619999999</v>
      </c>
      <c r="U28" s="71" t="s">
        <v>26</v>
      </c>
      <c r="V28" s="135">
        <v>-12946719.619999999</v>
      </c>
      <c r="X28" s="16"/>
      <c r="Y28" s="16"/>
      <c r="Z28" s="16"/>
      <c r="AA28" s="16"/>
      <c r="AB28" s="16"/>
    </row>
    <row r="29" spans="1:28" ht="12" customHeight="1" x14ac:dyDescent="0.2">
      <c r="A29" s="215" t="s">
        <v>240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9" t="s">
        <v>130</v>
      </c>
      <c r="P29" s="219"/>
      <c r="Q29" s="97" t="s">
        <v>26</v>
      </c>
      <c r="R29" s="98" t="s">
        <v>26</v>
      </c>
      <c r="S29" s="75" t="s">
        <v>26</v>
      </c>
      <c r="T29" s="76" t="s">
        <v>26</v>
      </c>
      <c r="U29" s="75" t="s">
        <v>26</v>
      </c>
      <c r="V29" s="77" t="s">
        <v>26</v>
      </c>
      <c r="X29" s="16"/>
      <c r="Y29" s="16"/>
      <c r="Z29" s="16"/>
      <c r="AA29" s="16"/>
      <c r="AB29" s="16"/>
    </row>
    <row r="30" spans="1:28" ht="12" customHeight="1" x14ac:dyDescent="0.2">
      <c r="A30" s="215" t="s">
        <v>241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6" t="s">
        <v>128</v>
      </c>
      <c r="P30" s="216"/>
      <c r="Q30" s="94" t="s">
        <v>26</v>
      </c>
      <c r="R30" s="95" t="s">
        <v>26</v>
      </c>
      <c r="S30" s="73" t="s">
        <v>26</v>
      </c>
      <c r="T30" s="71" t="s">
        <v>26</v>
      </c>
      <c r="U30" s="73" t="s">
        <v>26</v>
      </c>
      <c r="V30" s="74" t="s">
        <v>26</v>
      </c>
      <c r="X30" s="16"/>
      <c r="Y30" s="16"/>
      <c r="Z30" s="16"/>
      <c r="AA30" s="16"/>
      <c r="AB30" s="16"/>
    </row>
    <row r="31" spans="1:28" ht="23.25" customHeight="1" x14ac:dyDescent="0.2">
      <c r="A31" s="215" t="s">
        <v>87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6" t="s">
        <v>126</v>
      </c>
      <c r="P31" s="216"/>
      <c r="Q31" s="94" t="s">
        <v>26</v>
      </c>
      <c r="R31" s="95" t="s">
        <v>26</v>
      </c>
      <c r="S31" s="73" t="s">
        <v>26</v>
      </c>
      <c r="T31" s="71" t="s">
        <v>26</v>
      </c>
      <c r="U31" s="73" t="s">
        <v>26</v>
      </c>
      <c r="V31" s="74" t="s">
        <v>26</v>
      </c>
      <c r="X31" s="16"/>
      <c r="Y31" s="16"/>
      <c r="Z31" s="16"/>
      <c r="AA31" s="16"/>
      <c r="AB31" s="16"/>
    </row>
    <row r="32" spans="1:28" ht="29.25" customHeight="1" x14ac:dyDescent="0.2">
      <c r="A32" s="217" t="s">
        <v>262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8" t="s">
        <v>124</v>
      </c>
      <c r="P32" s="218"/>
      <c r="Q32" s="92">
        <v>978088000</v>
      </c>
      <c r="R32" s="93" t="s">
        <v>26</v>
      </c>
      <c r="S32" s="136">
        <v>-857672862.05999994</v>
      </c>
      <c r="T32" s="70">
        <v>120415137.94</v>
      </c>
      <c r="U32" s="71" t="s">
        <v>26</v>
      </c>
      <c r="V32" s="72">
        <v>120415137.94</v>
      </c>
      <c r="X32" s="16"/>
      <c r="Y32" s="16"/>
      <c r="Z32" s="16"/>
      <c r="AA32" s="16"/>
      <c r="AB32" s="16"/>
    </row>
    <row r="33" spans="1:28" ht="12" customHeight="1" x14ac:dyDescent="0.2">
      <c r="A33" s="208" t="s">
        <v>266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2" t="s">
        <v>122</v>
      </c>
      <c r="P33" s="212"/>
      <c r="Q33" s="92">
        <v>978088000</v>
      </c>
      <c r="R33" s="93" t="s">
        <v>26</v>
      </c>
      <c r="S33" s="115" t="s">
        <v>267</v>
      </c>
      <c r="T33" s="70">
        <v>319135000</v>
      </c>
      <c r="U33" s="71" t="s">
        <v>26</v>
      </c>
      <c r="V33" s="70">
        <v>319135000</v>
      </c>
      <c r="X33" s="16"/>
      <c r="Y33" s="16"/>
      <c r="Z33" s="16"/>
      <c r="AA33" s="16"/>
      <c r="AB33" s="16"/>
    </row>
    <row r="34" spans="1:28" ht="12" customHeight="1" x14ac:dyDescent="0.2">
      <c r="A34" s="213" t="s">
        <v>230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22" t="s">
        <v>121</v>
      </c>
      <c r="P34" s="222"/>
      <c r="Q34" s="97" t="s">
        <v>26</v>
      </c>
      <c r="R34" s="98" t="s">
        <v>26</v>
      </c>
      <c r="S34" s="116" t="s">
        <v>26</v>
      </c>
      <c r="T34" s="76" t="s">
        <v>26</v>
      </c>
      <c r="U34" s="75" t="s">
        <v>26</v>
      </c>
      <c r="V34" s="77" t="s">
        <v>26</v>
      </c>
      <c r="X34" s="16"/>
      <c r="Y34" s="16"/>
      <c r="Z34" s="16"/>
      <c r="AA34" s="16"/>
      <c r="AB34" s="16"/>
    </row>
    <row r="35" spans="1:28" ht="12" customHeight="1" x14ac:dyDescent="0.2">
      <c r="A35" s="209" t="s">
        <v>242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2" t="s">
        <v>119</v>
      </c>
      <c r="P35" s="212"/>
      <c r="Q35" s="92">
        <v>978088000</v>
      </c>
      <c r="R35" s="93" t="s">
        <v>26</v>
      </c>
      <c r="S35" s="115" t="s">
        <v>267</v>
      </c>
      <c r="T35" s="70">
        <v>319135000</v>
      </c>
      <c r="U35" s="71" t="s">
        <v>26</v>
      </c>
      <c r="V35" s="70">
        <v>319135000</v>
      </c>
      <c r="X35" s="16"/>
      <c r="Y35" s="16"/>
      <c r="Z35" s="16"/>
      <c r="AA35" s="16"/>
      <c r="AB35" s="16"/>
    </row>
    <row r="36" spans="1:28" ht="12" customHeight="1" x14ac:dyDescent="0.2">
      <c r="A36" s="213" t="s">
        <v>232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22" t="s">
        <v>243</v>
      </c>
      <c r="P36" s="222"/>
      <c r="Q36" s="97" t="s">
        <v>26</v>
      </c>
      <c r="R36" s="98" t="s">
        <v>26</v>
      </c>
      <c r="S36" s="116" t="s">
        <v>26</v>
      </c>
      <c r="T36" s="76" t="s">
        <v>26</v>
      </c>
      <c r="U36" s="75" t="s">
        <v>26</v>
      </c>
      <c r="V36" s="77" t="s">
        <v>26</v>
      </c>
      <c r="X36" s="16"/>
      <c r="Y36" s="16"/>
      <c r="Z36" s="16"/>
      <c r="AA36" s="16"/>
      <c r="AB36" s="16"/>
    </row>
    <row r="37" spans="1:28" ht="12" customHeight="1" thickBot="1" x14ac:dyDescent="0.25">
      <c r="A37" s="220" t="s">
        <v>234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 t="s">
        <v>244</v>
      </c>
      <c r="P37" s="221"/>
      <c r="Q37" s="99" t="s">
        <v>26</v>
      </c>
      <c r="R37" s="100" t="s">
        <v>26</v>
      </c>
      <c r="S37" s="78" t="s">
        <v>26</v>
      </c>
      <c r="T37" s="79" t="s">
        <v>26</v>
      </c>
      <c r="U37" s="78" t="s">
        <v>26</v>
      </c>
      <c r="V37" s="80" t="s">
        <v>26</v>
      </c>
      <c r="X37" s="16"/>
      <c r="Y37" s="16"/>
      <c r="Z37" s="16"/>
      <c r="AA37" s="16"/>
      <c r="AB37" s="16"/>
    </row>
    <row r="38" spans="1:28" ht="12" customHeight="1" x14ac:dyDescent="0.2">
      <c r="A38" s="213" t="s">
        <v>236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195" t="s">
        <v>246</v>
      </c>
      <c r="P38" s="195"/>
      <c r="Q38" s="71" t="s">
        <v>26</v>
      </c>
      <c r="R38" s="71" t="s">
        <v>26</v>
      </c>
      <c r="S38" s="71" t="s">
        <v>26</v>
      </c>
      <c r="T38" s="71" t="s">
        <v>26</v>
      </c>
      <c r="U38" s="71" t="s">
        <v>26</v>
      </c>
      <c r="V38" s="74" t="s">
        <v>26</v>
      </c>
      <c r="X38" s="16"/>
      <c r="Y38" s="16"/>
      <c r="Z38" s="16"/>
      <c r="AA38" s="16"/>
      <c r="AB38" s="16"/>
    </row>
    <row r="39" spans="1:28" ht="12" customHeight="1" x14ac:dyDescent="0.2">
      <c r="A39" s="209" t="s">
        <v>247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2" t="s">
        <v>117</v>
      </c>
      <c r="P39" s="212"/>
      <c r="Q39" s="71" t="s">
        <v>26</v>
      </c>
      <c r="R39" s="71" t="s">
        <v>26</v>
      </c>
      <c r="S39" s="71" t="s">
        <v>26</v>
      </c>
      <c r="T39" s="71" t="s">
        <v>26</v>
      </c>
      <c r="U39" s="71" t="s">
        <v>26</v>
      </c>
      <c r="V39" s="74" t="s">
        <v>26</v>
      </c>
      <c r="X39" s="16"/>
      <c r="Y39" s="16"/>
      <c r="Z39" s="16"/>
      <c r="AA39" s="16"/>
      <c r="AB39" s="16"/>
    </row>
    <row r="40" spans="1:28" ht="12" customHeight="1" x14ac:dyDescent="0.2">
      <c r="A40" s="213" t="s">
        <v>248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195" t="s">
        <v>115</v>
      </c>
      <c r="P40" s="195"/>
      <c r="Q40" s="71" t="s">
        <v>26</v>
      </c>
      <c r="R40" s="71" t="s">
        <v>26</v>
      </c>
      <c r="S40" s="115" t="s">
        <v>268</v>
      </c>
      <c r="T40" s="115" t="s">
        <v>268</v>
      </c>
      <c r="U40" s="71" t="s">
        <v>26</v>
      </c>
      <c r="V40" s="115" t="s">
        <v>268</v>
      </c>
      <c r="X40" s="16"/>
      <c r="Y40" s="16"/>
      <c r="Z40" s="16"/>
      <c r="AA40" s="16"/>
      <c r="AB40" s="16"/>
    </row>
    <row r="41" spans="1:28" ht="12" customHeight="1" x14ac:dyDescent="0.2">
      <c r="A41" s="209" t="s">
        <v>249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2" t="s">
        <v>113</v>
      </c>
      <c r="P41" s="212"/>
      <c r="Q41" s="71" t="s">
        <v>26</v>
      </c>
      <c r="R41" s="71" t="s">
        <v>26</v>
      </c>
      <c r="S41" s="115" t="s">
        <v>268</v>
      </c>
      <c r="T41" s="115" t="s">
        <v>268</v>
      </c>
      <c r="U41" s="71" t="s">
        <v>26</v>
      </c>
      <c r="V41" s="115" t="s">
        <v>268</v>
      </c>
      <c r="X41" s="16"/>
      <c r="Y41" s="16"/>
      <c r="Z41" s="16"/>
      <c r="AA41" s="16"/>
      <c r="AB41" s="16"/>
    </row>
    <row r="42" spans="1:28" ht="12" customHeight="1" x14ac:dyDescent="0.2">
      <c r="A42" s="213" t="s">
        <v>240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22" t="s">
        <v>250</v>
      </c>
      <c r="P42" s="222"/>
      <c r="Q42" s="71" t="s">
        <v>26</v>
      </c>
      <c r="R42" s="71" t="s">
        <v>26</v>
      </c>
      <c r="S42" s="71" t="s">
        <v>26</v>
      </c>
      <c r="T42" s="71" t="s">
        <v>26</v>
      </c>
      <c r="U42" s="71" t="s">
        <v>26</v>
      </c>
      <c r="V42" s="74" t="s">
        <v>26</v>
      </c>
      <c r="X42" s="16"/>
      <c r="Y42" s="16"/>
      <c r="Z42" s="16"/>
      <c r="AA42" s="16"/>
      <c r="AB42" s="16"/>
    </row>
    <row r="43" spans="1:28" ht="12" customHeight="1" x14ac:dyDescent="0.2">
      <c r="A43" s="213" t="s">
        <v>241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195" t="s">
        <v>251</v>
      </c>
      <c r="P43" s="195"/>
      <c r="Q43" s="71" t="s">
        <v>26</v>
      </c>
      <c r="R43" s="71" t="s">
        <v>26</v>
      </c>
      <c r="S43" s="71" t="s">
        <v>26</v>
      </c>
      <c r="T43" s="71" t="s">
        <v>26</v>
      </c>
      <c r="U43" s="71" t="s">
        <v>26</v>
      </c>
      <c r="V43" s="74" t="s">
        <v>26</v>
      </c>
      <c r="X43" s="16"/>
      <c r="Y43" s="16"/>
      <c r="Z43" s="16"/>
      <c r="AA43" s="16"/>
      <c r="AB43" s="16"/>
    </row>
    <row r="44" spans="1:28" ht="12" customHeight="1" x14ac:dyDescent="0.2">
      <c r="A44" s="213" t="s">
        <v>87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22" t="s">
        <v>252</v>
      </c>
      <c r="P44" s="222"/>
      <c r="Q44" s="71" t="s">
        <v>26</v>
      </c>
      <c r="R44" s="71" t="s">
        <v>26</v>
      </c>
      <c r="S44" s="71" t="s">
        <v>26</v>
      </c>
      <c r="T44" s="71" t="s">
        <v>26</v>
      </c>
      <c r="U44" s="71" t="s">
        <v>26</v>
      </c>
      <c r="V44" s="74" t="s">
        <v>26</v>
      </c>
      <c r="X44" s="16"/>
      <c r="Y44" s="16"/>
      <c r="Z44" s="16"/>
      <c r="AA44" s="16"/>
      <c r="AB44" s="16"/>
    </row>
    <row r="45" spans="1:28" ht="32.25" customHeight="1" thickBot="1" x14ac:dyDescent="0.25">
      <c r="A45" s="223" t="s">
        <v>263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4" t="s">
        <v>111</v>
      </c>
      <c r="P45" s="224"/>
      <c r="Q45" s="101" t="s">
        <v>265</v>
      </c>
      <c r="R45" s="81" t="s">
        <v>26</v>
      </c>
      <c r="S45" s="115" t="s">
        <v>269</v>
      </c>
      <c r="T45" s="115" t="s">
        <v>270</v>
      </c>
      <c r="U45" s="71" t="s">
        <v>26</v>
      </c>
      <c r="V45" s="115" t="s">
        <v>270</v>
      </c>
      <c r="X45" s="16"/>
      <c r="Y45" s="16"/>
      <c r="Z45" s="16"/>
      <c r="AA45" s="16"/>
      <c r="AB45" s="16"/>
    </row>
    <row r="46" spans="1:28" ht="12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  <c r="P46" s="29"/>
      <c r="Q46" s="30"/>
      <c r="R46" s="30"/>
      <c r="S46" s="29"/>
      <c r="T46" s="31"/>
      <c r="U46" s="29"/>
      <c r="V46" s="31"/>
      <c r="X46" s="16"/>
      <c r="Y46" s="16"/>
      <c r="Z46" s="16"/>
      <c r="AA46" s="16"/>
      <c r="AB46" s="16"/>
    </row>
    <row r="48" spans="1:28" x14ac:dyDescent="0.2">
      <c r="A48" s="6" t="s">
        <v>97</v>
      </c>
      <c r="B48" s="4"/>
      <c r="C48" s="4"/>
      <c r="D48" s="4"/>
      <c r="E48" s="4"/>
      <c r="F48" s="4"/>
      <c r="G48" s="4"/>
      <c r="H48" s="20" t="s">
        <v>98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32"/>
      <c r="T48" s="10"/>
      <c r="U48" s="4"/>
      <c r="V48" s="33"/>
      <c r="W48" s="13"/>
    </row>
    <row r="49" spans="1:24" ht="11.25" customHeight="1" x14ac:dyDescent="0.2">
      <c r="A49" s="4"/>
      <c r="B49" s="4"/>
      <c r="C49" s="4"/>
      <c r="D49" s="4"/>
      <c r="E49" s="4"/>
      <c r="F49" s="4"/>
      <c r="G49" s="4"/>
      <c r="H49" s="21" t="s">
        <v>99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2"/>
      <c r="T49" s="11" t="s">
        <v>100</v>
      </c>
      <c r="U49" s="4"/>
      <c r="V49" s="33"/>
      <c r="W49" s="13"/>
    </row>
    <row r="50" spans="1:24" x14ac:dyDescent="0.2">
      <c r="A50" s="6" t="s">
        <v>101</v>
      </c>
      <c r="B50" s="4"/>
      <c r="C50" s="4"/>
      <c r="D50" s="4"/>
      <c r="E50" s="4"/>
      <c r="F50" s="4"/>
      <c r="G50" s="4"/>
      <c r="H50" s="20" t="s">
        <v>102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32"/>
      <c r="T50" s="10"/>
      <c r="U50" s="4"/>
      <c r="V50" s="33"/>
      <c r="W50" s="13"/>
    </row>
    <row r="51" spans="1:24" ht="11.25" x14ac:dyDescent="0.2">
      <c r="A51" s="4"/>
      <c r="B51" s="4"/>
      <c r="C51" s="4"/>
      <c r="D51" s="4"/>
      <c r="E51" s="4"/>
      <c r="F51" s="4"/>
      <c r="G51" s="4"/>
      <c r="H51" s="21" t="s">
        <v>99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32"/>
      <c r="T51" s="11" t="s">
        <v>100</v>
      </c>
      <c r="U51" s="4"/>
      <c r="V51" s="33"/>
      <c r="W51" s="13"/>
    </row>
    <row r="52" spans="1:24" x14ac:dyDescent="0.2">
      <c r="A52" s="4"/>
      <c r="B52" s="5" t="s">
        <v>103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32"/>
      <c r="T52" s="4"/>
      <c r="U52" s="4"/>
      <c r="V52" s="32"/>
      <c r="W52" s="4"/>
      <c r="X52" s="4"/>
    </row>
    <row r="53" spans="1:24" x14ac:dyDescent="0.2">
      <c r="W53" s="5"/>
      <c r="X53" s="5"/>
    </row>
  </sheetData>
  <mergeCells count="67">
    <mergeCell ref="A44:N44"/>
    <mergeCell ref="O44:P44"/>
    <mergeCell ref="A45:N45"/>
    <mergeCell ref="O45:P45"/>
    <mergeCell ref="A41:N41"/>
    <mergeCell ref="O41:P41"/>
    <mergeCell ref="A42:N42"/>
    <mergeCell ref="O42:P42"/>
    <mergeCell ref="A43:N43"/>
    <mergeCell ref="O43:P43"/>
    <mergeCell ref="A38:N38"/>
    <mergeCell ref="O38:P38"/>
    <mergeCell ref="A39:N39"/>
    <mergeCell ref="O39:P39"/>
    <mergeCell ref="A40:N40"/>
    <mergeCell ref="O40:P40"/>
    <mergeCell ref="A37:N37"/>
    <mergeCell ref="O37:P37"/>
    <mergeCell ref="A34:N34"/>
    <mergeCell ref="O34:P34"/>
    <mergeCell ref="A35:N35"/>
    <mergeCell ref="O35:P35"/>
    <mergeCell ref="A36:N36"/>
    <mergeCell ref="O36:P36"/>
    <mergeCell ref="A31:N31"/>
    <mergeCell ref="O31:P31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O25:P25"/>
    <mergeCell ref="A26:N26"/>
    <mergeCell ref="O26:P26"/>
    <mergeCell ref="A27:N27"/>
    <mergeCell ref="O27:P27"/>
    <mergeCell ref="A22:N22"/>
    <mergeCell ref="O22:P22"/>
    <mergeCell ref="A23:N23"/>
    <mergeCell ref="O23:P23"/>
    <mergeCell ref="A24:N24"/>
    <mergeCell ref="O24:P24"/>
    <mergeCell ref="V17:V18"/>
    <mergeCell ref="A19:N19"/>
    <mergeCell ref="O19:P19"/>
    <mergeCell ref="A20:N20"/>
    <mergeCell ref="O20:P20"/>
    <mergeCell ref="U17:U18"/>
    <mergeCell ref="A21:N21"/>
    <mergeCell ref="O21:P21"/>
    <mergeCell ref="A14:S14"/>
    <mergeCell ref="A15:S15"/>
    <mergeCell ref="A17:N18"/>
    <mergeCell ref="O17:P18"/>
    <mergeCell ref="Q17:T17"/>
    <mergeCell ref="T1:V2"/>
    <mergeCell ref="H3:V4"/>
    <mergeCell ref="H6:V6"/>
    <mergeCell ref="Q8:V8"/>
    <mergeCell ref="A10:P12"/>
    <mergeCell ref="Q10:V12"/>
  </mergeCells>
  <pageMargins left="0.39370078740157477" right="0.39370078740157477" top="0.39370078740157477" bottom="0.39370078740157477" header="0.39370078740157477" footer="0.39370078740157477"/>
  <pageSetup paperSize="9" scale="8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ОФП</vt:lpstr>
      <vt:lpstr>ОСД</vt:lpstr>
      <vt:lpstr>ДДС</vt:lpstr>
      <vt:lpstr>ОИК</vt:lpstr>
      <vt:lpstr>ДДС!Print_Area</vt:lpstr>
      <vt:lpstr>ОИК!Print_Area</vt:lpstr>
      <vt:lpstr>ОСД!Print_Area</vt:lpstr>
      <vt:lpstr>ОФП!Print_Area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Aizhan Yerjanova</dc:creator>
  <cp:keywords/>
  <dc:description/>
  <cp:lastModifiedBy>Aizhan Yerjanova</cp:lastModifiedBy>
  <cp:revision>1</cp:revision>
  <cp:lastPrinted>2020-08-24T06:33:55Z</cp:lastPrinted>
  <dcterms:created xsi:type="dcterms:W3CDTF">2018-11-12T05:59:24Z</dcterms:created>
  <dcterms:modified xsi:type="dcterms:W3CDTF">2020-08-24T08:57:02Z</dcterms:modified>
</cp:coreProperties>
</file>