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оя папка\Ретам\Отчеты Биржа и ДФО\Биржа\ФО\2025\"/>
    </mc:Choice>
  </mc:AlternateContent>
  <xr:revisionPtr revIDLastSave="0" documentId="13_ncr:1_{6A7B2684-45F6-4443-A5D2-CA4B66C6825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форма2" sheetId="2" r:id="rId1"/>
    <sheet name="форма1" sheetId="1" r:id="rId2"/>
    <sheet name="форма 3" sheetId="3" r:id="rId3"/>
    <sheet name="форма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3" l="1"/>
  <c r="E33" i="3"/>
  <c r="E35" i="3" s="1"/>
  <c r="E14" i="3"/>
  <c r="E18" i="2"/>
  <c r="D31" i="1"/>
  <c r="D21" i="1"/>
  <c r="E31" i="1"/>
  <c r="E21" i="1"/>
  <c r="D14" i="3"/>
  <c r="D11" i="3"/>
  <c r="D33" i="3"/>
  <c r="D35" i="3" s="1"/>
  <c r="D27" i="3" l="1"/>
  <c r="D29" i="3" s="1"/>
  <c r="D22" i="3" l="1"/>
  <c r="D37" i="3" s="1"/>
  <c r="D40" i="3" s="1"/>
  <c r="E38" i="1"/>
  <c r="E28" i="1"/>
  <c r="E12" i="1"/>
  <c r="E22" i="1" s="1"/>
  <c r="E12" i="2"/>
  <c r="E15" i="2" s="1"/>
  <c r="D12" i="2"/>
  <c r="D15" i="2" s="1"/>
  <c r="D18" i="2" s="1"/>
  <c r="D38" i="1"/>
  <c r="D19" i="4"/>
  <c r="E10" i="4"/>
  <c r="D12" i="4"/>
  <c r="D14" i="4" s="1"/>
  <c r="D17" i="4" s="1"/>
  <c r="E20" i="4"/>
  <c r="E18" i="4"/>
  <c r="E19" i="4" s="1"/>
  <c r="E13" i="4"/>
  <c r="E11" i="4"/>
  <c r="E12" i="4" s="1"/>
  <c r="E11" i="3"/>
  <c r="E22" i="3" s="1"/>
  <c r="E40" i="3" s="1"/>
  <c r="D28" i="1"/>
  <c r="D12" i="1"/>
  <c r="D39" i="1" l="1"/>
  <c r="E39" i="1"/>
  <c r="E14" i="4"/>
  <c r="D22" i="1"/>
  <c r="D20" i="2"/>
  <c r="D21" i="2" s="1"/>
  <c r="E17" i="4"/>
  <c r="E21" i="4" s="1"/>
  <c r="D21" i="4"/>
  <c r="E20" i="2" l="1"/>
  <c r="E21" i="2" s="1"/>
  <c r="D23" i="2"/>
  <c r="E23" i="2" l="1"/>
</calcChain>
</file>

<file path=xl/sharedStrings.xml><?xml version="1.0" encoding="utf-8"?>
<sst xmlns="http://schemas.openxmlformats.org/spreadsheetml/2006/main" count="125" uniqueCount="92">
  <si>
    <t>Прим.</t>
  </si>
  <si>
    <t xml:space="preserve">Активы </t>
  </si>
  <si>
    <t xml:space="preserve"> Долгосрочные активы </t>
  </si>
  <si>
    <t>Инвестиционное имущество</t>
  </si>
  <si>
    <t xml:space="preserve"> Итого долгосрочных активов </t>
  </si>
  <si>
    <t xml:space="preserve"> Текущие активы </t>
  </si>
  <si>
    <t>Краткосрочная дебиторская задолженность</t>
  </si>
  <si>
    <t>Текущие налоговые активы</t>
  </si>
  <si>
    <t>Прочие краткосрочные активы</t>
  </si>
  <si>
    <t>Денежные средства</t>
  </si>
  <si>
    <t xml:space="preserve"> Итого текущих активов </t>
  </si>
  <si>
    <t xml:space="preserve"> Итого активы </t>
  </si>
  <si>
    <t xml:space="preserve"> Капитал и обязательства </t>
  </si>
  <si>
    <t xml:space="preserve"> Капитал </t>
  </si>
  <si>
    <t xml:space="preserve">Нераспределённая прибыль </t>
  </si>
  <si>
    <t xml:space="preserve"> Итого капитал </t>
  </si>
  <si>
    <t xml:space="preserve"> Текущие обязательства </t>
  </si>
  <si>
    <t xml:space="preserve">Краткосрочная кредиторская задолженность </t>
  </si>
  <si>
    <t xml:space="preserve">Подоходный налог к уплате </t>
  </si>
  <si>
    <t xml:space="preserve">Текущие налоговые обязательства </t>
  </si>
  <si>
    <t>Дивиденды к уплате</t>
  </si>
  <si>
    <t>Прочие краткосрочные обязательства</t>
  </si>
  <si>
    <t xml:space="preserve"> Итого текущих обязательств </t>
  </si>
  <si>
    <t xml:space="preserve"> Итого обязательства и капитал </t>
  </si>
  <si>
    <t>Доход от реализации услуг по аренде</t>
  </si>
  <si>
    <t>Себестоимость реализованных услуг</t>
  </si>
  <si>
    <t>Валовая прибыль</t>
  </si>
  <si>
    <t>Административные расходы</t>
  </si>
  <si>
    <t>Операционная прибыль</t>
  </si>
  <si>
    <t>Финансовые доходы</t>
  </si>
  <si>
    <t>Прибыль до налогообложения</t>
  </si>
  <si>
    <t>Расходы по корпоративному подоходному налогу</t>
  </si>
  <si>
    <t>Прибыль за год</t>
  </si>
  <si>
    <t>Прочий совокупный доход, за вычетом налогов</t>
  </si>
  <si>
    <t>Итого совокупный доход за год, за вычетом налогов</t>
  </si>
  <si>
    <t>Базовая и разводненная прибыль на акцию (в тенге)</t>
  </si>
  <si>
    <t xml:space="preserve"> Прим. </t>
  </si>
  <si>
    <t xml:space="preserve"> Операционная деятельность </t>
  </si>
  <si>
    <t xml:space="preserve"> 1.Поступление денежных средств, в том числе: </t>
  </si>
  <si>
    <t xml:space="preserve"> 2. Выбытие денежных средств, в том числе: </t>
  </si>
  <si>
    <t xml:space="preserve"> Платежи поставщикам и подрядчикам </t>
  </si>
  <si>
    <t xml:space="preserve"> Авансы выданные </t>
  </si>
  <si>
    <t xml:space="preserve"> Выплата по заработной плате </t>
  </si>
  <si>
    <t xml:space="preserve"> Корпоративный подоходный налог </t>
  </si>
  <si>
    <t xml:space="preserve"> Прочие налоги и платежи в бюджет </t>
  </si>
  <si>
    <t xml:space="preserve"> Чистые денежные потоки, (использованные в)/ от операционной деятельности </t>
  </si>
  <si>
    <t xml:space="preserve"> Инвестиционная деятельность </t>
  </si>
  <si>
    <t xml:space="preserve"> Чистые денежные потоки, (использованные в)/ от инвестиционной деятельности </t>
  </si>
  <si>
    <t xml:space="preserve"> Финансовая деятельность </t>
  </si>
  <si>
    <t>Выплата дивидендов</t>
  </si>
  <si>
    <t xml:space="preserve"> Чистые денежные потоки, использованные в финансовой деятельности </t>
  </si>
  <si>
    <t>Влияние обменных курсов к тенге</t>
  </si>
  <si>
    <t>Чистый прирост (уменьшение) денежных средств и их эквивалентов</t>
  </si>
  <si>
    <t>Денежные средства на начало года</t>
  </si>
  <si>
    <t>Денежные средства на конец года</t>
  </si>
  <si>
    <t>Поступления от покупателей</t>
  </si>
  <si>
    <t>Дивиденды выплаченные</t>
  </si>
  <si>
    <t>Уставный капитал</t>
  </si>
  <si>
    <t>Нераспределённая прибыль</t>
  </si>
  <si>
    <t>Итого</t>
  </si>
  <si>
    <t>Итого совокупный доход за год</t>
  </si>
  <si>
    <t>АО "Акционерный Инвестиционный Фонд Недвижимости  "RETAM""</t>
  </si>
  <si>
    <t xml:space="preserve">Отчет о финансовом положении </t>
  </si>
  <si>
    <t xml:space="preserve">Акционерный капитал </t>
  </si>
  <si>
    <t>Отчет о прибыле и убытке и прочем совокупном доходе</t>
  </si>
  <si>
    <t xml:space="preserve">Отчет о движении денежных средств </t>
  </si>
  <si>
    <t xml:space="preserve">Отчет об изменениях в собственном капитале </t>
  </si>
  <si>
    <t>Генеральный директор</t>
  </si>
  <si>
    <t>Главный бухгалтер</t>
  </si>
  <si>
    <t>Сороколет Д.Г.</t>
  </si>
  <si>
    <t>Долгосрочные  обязательства</t>
  </si>
  <si>
    <t>Итого долгосрочные  обязательства</t>
  </si>
  <si>
    <t>Прочие долгосрочные обязательства</t>
  </si>
  <si>
    <t>Реализация других долгосрочных активов</t>
  </si>
  <si>
    <t>Приобритение других долгосрочных активов</t>
  </si>
  <si>
    <t>тыс.тенге</t>
  </si>
  <si>
    <t>Краткосрочные финансовые инструменты</t>
  </si>
  <si>
    <t>1 квартал 2024 год</t>
  </si>
  <si>
    <t>Финансовые расходы</t>
  </si>
  <si>
    <t>Муравьёва И.В.</t>
  </si>
  <si>
    <t>Выбытие по сделкам РЕПО</t>
  </si>
  <si>
    <t>Выплата купонного вознограждения</t>
  </si>
  <si>
    <t>по состоянию на 31 марта 2025г.</t>
  </si>
  <si>
    <t xml:space="preserve">31 марта 2025 года  </t>
  </si>
  <si>
    <t>01 января 2025 года</t>
  </si>
  <si>
    <t>Запасы</t>
  </si>
  <si>
    <t>1 квартал 2025 год</t>
  </si>
  <si>
    <t>Прочие доход/убыток</t>
  </si>
  <si>
    <t>Прочие поступления</t>
  </si>
  <si>
    <t xml:space="preserve">На 01 января 2024 года  </t>
  </si>
  <si>
    <t xml:space="preserve">На 31 декабря 2024 года  </t>
  </si>
  <si>
    <t xml:space="preserve">На 31 марта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</si>
</sst>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_(* #,##0_);_(* \(#,##0\);_(* &quot;-&quot;_);_(@_)"/>
    <numFmt numFmtId="165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165" fontId="10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5" fontId="12" fillId="0" borderId="1" xfId="0" applyNumberFormat="1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/>
    <xf numFmtId="165" fontId="15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2" fillId="0" borderId="0" xfId="0" applyFont="1"/>
    <xf numFmtId="165" fontId="12" fillId="0" borderId="0" xfId="0" applyNumberFormat="1" applyFont="1"/>
    <xf numFmtId="0" fontId="13" fillId="0" borderId="1" xfId="0" applyFont="1" applyBorder="1" applyAlignment="1">
      <alignment wrapText="1"/>
    </xf>
    <xf numFmtId="165" fontId="16" fillId="0" borderId="1" xfId="0" applyNumberFormat="1" applyFont="1" applyBorder="1"/>
    <xf numFmtId="165" fontId="9" fillId="0" borderId="1" xfId="0" applyNumberFormat="1" applyFont="1" applyBorder="1"/>
    <xf numFmtId="165" fontId="16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5761CB6-A32D-45BF-9A80-937A8A225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7633-321A-4C15-B6F9-83D4B35D7E61}">
  <dimension ref="B2:G35"/>
  <sheetViews>
    <sheetView topLeftCell="A7" workbookViewId="0">
      <selection activeCell="I21" sqref="I21"/>
    </sheetView>
  </sheetViews>
  <sheetFormatPr defaultRowHeight="15" x14ac:dyDescent="0.25"/>
  <cols>
    <col min="1" max="1" width="4" customWidth="1"/>
    <col min="2" max="2" width="34.7109375" customWidth="1"/>
    <col min="3" max="3" width="6.42578125" customWidth="1"/>
    <col min="4" max="4" width="19.5703125" customWidth="1"/>
    <col min="5" max="5" width="20.85546875" customWidth="1"/>
  </cols>
  <sheetData>
    <row r="2" spans="2:7" ht="18.75" x14ac:dyDescent="0.3">
      <c r="B2" s="13"/>
      <c r="C2" s="13"/>
      <c r="D2" s="13"/>
      <c r="E2" s="13"/>
      <c r="F2" s="12"/>
    </row>
    <row r="3" spans="2:7" ht="18.75" x14ac:dyDescent="0.3">
      <c r="B3" s="10" t="s">
        <v>61</v>
      </c>
      <c r="C3" s="13"/>
      <c r="D3" s="13"/>
      <c r="E3" s="13"/>
      <c r="F3" s="12"/>
    </row>
    <row r="4" spans="2:7" ht="18.75" x14ac:dyDescent="0.3">
      <c r="B4" s="13"/>
      <c r="C4" s="13"/>
      <c r="D4" s="13"/>
      <c r="E4" s="13"/>
      <c r="F4" s="12"/>
    </row>
    <row r="5" spans="2:7" ht="18.75" x14ac:dyDescent="0.3">
      <c r="B5" s="10" t="s">
        <v>64</v>
      </c>
      <c r="C5" s="13"/>
      <c r="D5" s="13"/>
      <c r="E5" s="13"/>
      <c r="F5" s="12"/>
    </row>
    <row r="6" spans="2:7" x14ac:dyDescent="0.25">
      <c r="B6" s="12" t="s">
        <v>82</v>
      </c>
      <c r="C6" s="12"/>
      <c r="D6" s="12"/>
      <c r="E6" s="12"/>
      <c r="F6" s="12"/>
    </row>
    <row r="7" spans="2:7" x14ac:dyDescent="0.25">
      <c r="B7" s="12"/>
      <c r="C7" s="12"/>
      <c r="D7" s="12"/>
      <c r="E7" s="12"/>
      <c r="F7" s="12"/>
    </row>
    <row r="8" spans="2:7" x14ac:dyDescent="0.25">
      <c r="B8" s="12"/>
      <c r="C8" s="12"/>
      <c r="D8" s="12"/>
      <c r="E8" s="38" t="s">
        <v>75</v>
      </c>
      <c r="F8" s="12"/>
    </row>
    <row r="9" spans="2:7" ht="28.5" x14ac:dyDescent="0.25">
      <c r="B9" s="16"/>
      <c r="C9" s="17" t="s">
        <v>0</v>
      </c>
      <c r="D9" s="18" t="s">
        <v>86</v>
      </c>
      <c r="E9" s="18" t="s">
        <v>77</v>
      </c>
      <c r="F9" s="12"/>
    </row>
    <row r="10" spans="2:7" ht="30" x14ac:dyDescent="0.25">
      <c r="B10" s="21" t="s">
        <v>24</v>
      </c>
      <c r="C10" s="16">
        <v>14</v>
      </c>
      <c r="D10" s="20">
        <v>1808904</v>
      </c>
      <c r="E10" s="20">
        <v>1761856</v>
      </c>
      <c r="F10" s="12"/>
    </row>
    <row r="11" spans="2:7" ht="30" x14ac:dyDescent="0.25">
      <c r="B11" s="21" t="s">
        <v>25</v>
      </c>
      <c r="C11" s="16">
        <v>15</v>
      </c>
      <c r="D11" s="20">
        <v>-270185</v>
      </c>
      <c r="E11" s="20">
        <v>-218021</v>
      </c>
      <c r="F11" s="12"/>
      <c r="G11" s="37"/>
    </row>
    <row r="12" spans="2:7" x14ac:dyDescent="0.25">
      <c r="B12" s="19" t="s">
        <v>26</v>
      </c>
      <c r="C12" s="22"/>
      <c r="D12" s="23">
        <f>D10+D11</f>
        <v>1538719</v>
      </c>
      <c r="E12" s="23">
        <f>E10+E11</f>
        <v>1543835</v>
      </c>
      <c r="F12" s="12"/>
    </row>
    <row r="13" spans="2:7" x14ac:dyDescent="0.25">
      <c r="B13" s="21" t="s">
        <v>27</v>
      </c>
      <c r="C13" s="16">
        <v>16</v>
      </c>
      <c r="D13" s="20">
        <v>-16086</v>
      </c>
      <c r="E13" s="20">
        <v>-47978</v>
      </c>
      <c r="F13" s="12"/>
    </row>
    <row r="14" spans="2:7" x14ac:dyDescent="0.25">
      <c r="B14" s="21" t="s">
        <v>87</v>
      </c>
      <c r="C14" s="16"/>
      <c r="D14" s="20">
        <v>81</v>
      </c>
      <c r="E14" s="20"/>
      <c r="F14" s="12"/>
    </row>
    <row r="15" spans="2:7" x14ac:dyDescent="0.25">
      <c r="B15" s="19" t="s">
        <v>28</v>
      </c>
      <c r="C15" s="16"/>
      <c r="D15" s="23">
        <f>D12+D13+D14</f>
        <v>1522714</v>
      </c>
      <c r="E15" s="23">
        <f>E12+E13+E14</f>
        <v>1495857</v>
      </c>
      <c r="F15" s="12"/>
    </row>
    <row r="16" spans="2:7" x14ac:dyDescent="0.25">
      <c r="B16" s="21" t="s">
        <v>29</v>
      </c>
      <c r="C16" s="16">
        <v>17</v>
      </c>
      <c r="D16" s="20">
        <v>31896</v>
      </c>
      <c r="E16" s="20">
        <v>12329</v>
      </c>
      <c r="F16" s="12"/>
    </row>
    <row r="17" spans="2:6" x14ac:dyDescent="0.25">
      <c r="B17" s="21" t="s">
        <v>78</v>
      </c>
      <c r="C17" s="16"/>
      <c r="D17" s="20">
        <v>-406250</v>
      </c>
      <c r="E17" s="20">
        <v>-487500</v>
      </c>
      <c r="F17" s="12"/>
    </row>
    <row r="18" spans="2:6" x14ac:dyDescent="0.25">
      <c r="B18" s="19" t="s">
        <v>30</v>
      </c>
      <c r="C18" s="22"/>
      <c r="D18" s="23">
        <f>D15+D16+D17</f>
        <v>1148360</v>
      </c>
      <c r="E18" s="23">
        <f>E15+E16+E17</f>
        <v>1020686</v>
      </c>
      <c r="F18" s="12"/>
    </row>
    <row r="19" spans="2:6" ht="30" x14ac:dyDescent="0.25">
      <c r="B19" s="21" t="s">
        <v>31</v>
      </c>
      <c r="C19" s="16"/>
      <c r="D19" s="20">
        <v>0</v>
      </c>
      <c r="E19" s="20"/>
      <c r="F19" s="12"/>
    </row>
    <row r="20" spans="2:6" x14ac:dyDescent="0.25">
      <c r="B20" s="19" t="s">
        <v>32</v>
      </c>
      <c r="C20" s="22"/>
      <c r="D20" s="23">
        <f>D18+D19</f>
        <v>1148360</v>
      </c>
      <c r="E20" s="23">
        <f>E18+E19</f>
        <v>1020686</v>
      </c>
      <c r="F20" s="12"/>
    </row>
    <row r="21" spans="2:6" ht="28.5" x14ac:dyDescent="0.25">
      <c r="B21" s="19" t="s">
        <v>35</v>
      </c>
      <c r="C21" s="22">
        <v>9</v>
      </c>
      <c r="D21" s="23">
        <f>((D20*1000)-339080000)/7267</f>
        <v>111363.6989128939</v>
      </c>
      <c r="E21" s="23">
        <f>(E20*1000)/7267</f>
        <v>140454.93325994219</v>
      </c>
      <c r="F21" s="12"/>
    </row>
    <row r="22" spans="2:6" ht="30" x14ac:dyDescent="0.25">
      <c r="B22" s="21" t="s">
        <v>33</v>
      </c>
      <c r="C22" s="16"/>
      <c r="D22" s="20">
        <v>0</v>
      </c>
      <c r="E22" s="20">
        <v>0</v>
      </c>
      <c r="F22" s="12"/>
    </row>
    <row r="23" spans="2:6" ht="28.5" x14ac:dyDescent="0.25">
      <c r="B23" s="19" t="s">
        <v>34</v>
      </c>
      <c r="C23" s="16"/>
      <c r="D23" s="23">
        <f>D20</f>
        <v>1148360</v>
      </c>
      <c r="E23" s="23">
        <f>E20</f>
        <v>1020686</v>
      </c>
      <c r="F23" s="12"/>
    </row>
    <row r="24" spans="2:6" x14ac:dyDescent="0.25">
      <c r="B24" s="27"/>
      <c r="C24" s="27"/>
      <c r="D24" s="28"/>
      <c r="E24" s="28"/>
      <c r="F24" s="12"/>
    </row>
    <row r="25" spans="2:6" x14ac:dyDescent="0.25">
      <c r="B25" s="12"/>
      <c r="C25" s="12"/>
      <c r="D25" s="12"/>
      <c r="E25" s="12"/>
      <c r="F25" s="12"/>
    </row>
    <row r="26" spans="2:6" x14ac:dyDescent="0.25">
      <c r="B26" s="12" t="s">
        <v>67</v>
      </c>
      <c r="C26" s="12"/>
      <c r="D26" s="12"/>
      <c r="E26" s="12" t="s">
        <v>79</v>
      </c>
      <c r="F26" s="12"/>
    </row>
    <row r="27" spans="2:6" x14ac:dyDescent="0.25">
      <c r="B27" s="12"/>
      <c r="C27" s="12"/>
      <c r="D27" s="12"/>
      <c r="E27" s="12"/>
      <c r="F27" s="12"/>
    </row>
    <row r="28" spans="2:6" x14ac:dyDescent="0.25">
      <c r="B28" s="12" t="s">
        <v>68</v>
      </c>
      <c r="C28" s="12"/>
      <c r="D28" s="12"/>
      <c r="E28" s="12" t="s">
        <v>69</v>
      </c>
      <c r="F28" s="12"/>
    </row>
    <row r="29" spans="2:6" x14ac:dyDescent="0.25">
      <c r="B29" s="12"/>
      <c r="C29" s="12"/>
      <c r="D29" s="12"/>
      <c r="E29" s="12"/>
      <c r="F29" s="12"/>
    </row>
    <row r="30" spans="2:6" x14ac:dyDescent="0.25">
      <c r="B30" s="12"/>
      <c r="C30" s="12"/>
      <c r="D30" s="12"/>
      <c r="E30" s="12"/>
      <c r="F30" s="12"/>
    </row>
    <row r="31" spans="2:6" x14ac:dyDescent="0.25">
      <c r="B31" s="12"/>
      <c r="C31" s="12"/>
      <c r="D31" s="12"/>
      <c r="E31" s="12"/>
    </row>
    <row r="32" spans="2:6" x14ac:dyDescent="0.25">
      <c r="B32" s="12"/>
      <c r="C32" s="12"/>
      <c r="D32" s="36"/>
      <c r="E32" s="12"/>
    </row>
    <row r="33" spans="2:5" x14ac:dyDescent="0.25">
      <c r="B33" s="12"/>
      <c r="C33" s="12"/>
      <c r="D33" s="12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</sheetData>
  <pageMargins left="0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8"/>
  <sheetViews>
    <sheetView topLeftCell="A13" workbookViewId="0">
      <selection activeCell="I30" sqref="I30"/>
    </sheetView>
  </sheetViews>
  <sheetFormatPr defaultRowHeight="15" x14ac:dyDescent="0.25"/>
  <cols>
    <col min="1" max="1" width="4.42578125" customWidth="1"/>
    <col min="2" max="2" width="35.28515625" customWidth="1"/>
    <col min="3" max="3" width="7.5703125" customWidth="1"/>
    <col min="4" max="4" width="18.7109375" customWidth="1"/>
    <col min="5" max="5" width="19.7109375" customWidth="1"/>
  </cols>
  <sheetData>
    <row r="2" spans="2:6" x14ac:dyDescent="0.25">
      <c r="B2" s="12"/>
      <c r="C2" s="12"/>
      <c r="D2" s="12"/>
      <c r="E2" s="12"/>
      <c r="F2" s="12"/>
    </row>
    <row r="3" spans="2:6" ht="18.75" x14ac:dyDescent="0.3">
      <c r="B3" s="10" t="s">
        <v>61</v>
      </c>
      <c r="C3" s="11"/>
      <c r="D3" s="11"/>
      <c r="E3" s="12"/>
      <c r="F3" s="12"/>
    </row>
    <row r="4" spans="2:6" ht="18.75" x14ac:dyDescent="0.3">
      <c r="B4" s="13"/>
      <c r="C4" s="12"/>
      <c r="D4" s="12"/>
      <c r="E4" s="12"/>
      <c r="F4" s="12"/>
    </row>
    <row r="5" spans="2:6" ht="18.75" x14ac:dyDescent="0.3">
      <c r="B5" s="10" t="s">
        <v>62</v>
      </c>
      <c r="C5" s="12"/>
      <c r="D5" s="12"/>
      <c r="E5" s="12"/>
      <c r="F5" s="12"/>
    </row>
    <row r="6" spans="2:6" x14ac:dyDescent="0.25">
      <c r="B6" s="12" t="s">
        <v>82</v>
      </c>
      <c r="C6" s="12"/>
      <c r="D6" s="12"/>
      <c r="E6" s="12"/>
      <c r="F6" s="12"/>
    </row>
    <row r="7" spans="2:6" x14ac:dyDescent="0.25">
      <c r="B7" s="12"/>
      <c r="C7" s="12"/>
      <c r="D7" s="12"/>
      <c r="E7" s="38" t="s">
        <v>75</v>
      </c>
      <c r="F7" s="12"/>
    </row>
    <row r="8" spans="2:6" ht="28.5" x14ac:dyDescent="0.25">
      <c r="B8" s="16"/>
      <c r="C8" s="17" t="s">
        <v>0</v>
      </c>
      <c r="D8" s="18" t="s">
        <v>83</v>
      </c>
      <c r="E8" s="18" t="s">
        <v>84</v>
      </c>
      <c r="F8" s="12"/>
    </row>
    <row r="9" spans="2:6" x14ac:dyDescent="0.25">
      <c r="B9" s="19" t="s">
        <v>1</v>
      </c>
      <c r="C9" s="16"/>
      <c r="D9" s="20"/>
      <c r="E9" s="20"/>
      <c r="F9" s="12"/>
    </row>
    <row r="10" spans="2:6" x14ac:dyDescent="0.25">
      <c r="B10" s="19" t="s">
        <v>2</v>
      </c>
      <c r="C10" s="16"/>
      <c r="D10" s="20"/>
      <c r="E10" s="20"/>
      <c r="F10" s="12"/>
    </row>
    <row r="11" spans="2:6" x14ac:dyDescent="0.25">
      <c r="B11" s="21" t="s">
        <v>3</v>
      </c>
      <c r="C11" s="16">
        <v>5</v>
      </c>
      <c r="D11" s="20">
        <v>13392972</v>
      </c>
      <c r="E11" s="20">
        <v>13392972</v>
      </c>
      <c r="F11" s="12"/>
    </row>
    <row r="12" spans="2:6" x14ac:dyDescent="0.25">
      <c r="B12" s="19" t="s">
        <v>4</v>
      </c>
      <c r="C12" s="22"/>
      <c r="D12" s="23">
        <f>D11</f>
        <v>13392972</v>
      </c>
      <c r="E12" s="23">
        <f>E11</f>
        <v>13392972</v>
      </c>
      <c r="F12" s="12"/>
    </row>
    <row r="13" spans="2:6" x14ac:dyDescent="0.25">
      <c r="B13" s="24"/>
      <c r="C13" s="16"/>
      <c r="D13" s="20"/>
      <c r="E13" s="20"/>
      <c r="F13" s="12"/>
    </row>
    <row r="14" spans="2:6" x14ac:dyDescent="0.25">
      <c r="B14" s="25" t="s">
        <v>5</v>
      </c>
      <c r="C14" s="16"/>
      <c r="D14" s="20"/>
      <c r="E14" s="20"/>
      <c r="F14" s="12"/>
    </row>
    <row r="15" spans="2:6" ht="30" x14ac:dyDescent="0.25">
      <c r="B15" s="21" t="s">
        <v>6</v>
      </c>
      <c r="C15" s="16">
        <v>6</v>
      </c>
      <c r="D15" s="20">
        <v>714504</v>
      </c>
      <c r="E15" s="20">
        <v>827466</v>
      </c>
      <c r="F15" s="12"/>
    </row>
    <row r="16" spans="2:6" x14ac:dyDescent="0.25">
      <c r="B16" s="21" t="s">
        <v>7</v>
      </c>
      <c r="C16" s="16"/>
      <c r="D16" s="20">
        <v>15029</v>
      </c>
      <c r="E16" s="20">
        <v>15568</v>
      </c>
      <c r="F16" s="12"/>
    </row>
    <row r="17" spans="2:6" ht="30" x14ac:dyDescent="0.25">
      <c r="B17" s="21" t="s">
        <v>76</v>
      </c>
      <c r="C17" s="16"/>
      <c r="D17" s="20">
        <v>896049</v>
      </c>
      <c r="E17" s="20">
        <v>1153444</v>
      </c>
      <c r="F17" s="12"/>
    </row>
    <row r="18" spans="2:6" x14ac:dyDescent="0.25">
      <c r="B18" s="21" t="s">
        <v>8</v>
      </c>
      <c r="C18" s="16">
        <v>7</v>
      </c>
      <c r="D18" s="20">
        <v>316662</v>
      </c>
      <c r="E18" s="20">
        <v>15732</v>
      </c>
      <c r="F18" s="12"/>
    </row>
    <row r="19" spans="2:6" x14ac:dyDescent="0.25">
      <c r="B19" s="21" t="s">
        <v>85</v>
      </c>
      <c r="C19" s="16"/>
      <c r="D19" s="20">
        <v>46571</v>
      </c>
      <c r="E19" s="20">
        <v>46571</v>
      </c>
      <c r="F19" s="12"/>
    </row>
    <row r="20" spans="2:6" x14ac:dyDescent="0.25">
      <c r="B20" s="21" t="s">
        <v>9</v>
      </c>
      <c r="C20" s="16">
        <v>8</v>
      </c>
      <c r="D20" s="20">
        <v>102367</v>
      </c>
      <c r="E20" s="20">
        <v>281035</v>
      </c>
      <c r="F20" s="12"/>
    </row>
    <row r="21" spans="2:6" x14ac:dyDescent="0.25">
      <c r="B21" s="19" t="s">
        <v>10</v>
      </c>
      <c r="C21" s="22"/>
      <c r="D21" s="23">
        <f>D15+D16+D18+D20+D17+D19</f>
        <v>2091182</v>
      </c>
      <c r="E21" s="23">
        <f>E15+E16+E18+E20+E17+E19</f>
        <v>2339816</v>
      </c>
      <c r="F21" s="12"/>
    </row>
    <row r="22" spans="2:6" x14ac:dyDescent="0.25">
      <c r="B22" s="19" t="s">
        <v>11</v>
      </c>
      <c r="C22" s="22"/>
      <c r="D22" s="23">
        <f>D12+D21</f>
        <v>15484154</v>
      </c>
      <c r="E22" s="23">
        <f>E12+E21</f>
        <v>15732788</v>
      </c>
      <c r="F22" s="12"/>
    </row>
    <row r="23" spans="2:6" x14ac:dyDescent="0.25">
      <c r="B23" s="24"/>
      <c r="C23" s="16"/>
      <c r="D23" s="20"/>
      <c r="E23" s="20"/>
      <c r="F23" s="12"/>
    </row>
    <row r="24" spans="2:6" x14ac:dyDescent="0.25">
      <c r="B24" s="19" t="s">
        <v>12</v>
      </c>
      <c r="C24" s="16"/>
      <c r="D24" s="20"/>
      <c r="E24" s="20"/>
      <c r="F24" s="12"/>
    </row>
    <row r="25" spans="2:6" x14ac:dyDescent="0.25">
      <c r="B25" s="19" t="s">
        <v>13</v>
      </c>
      <c r="C25" s="16"/>
      <c r="D25" s="20"/>
      <c r="E25" s="20"/>
      <c r="F25" s="12"/>
    </row>
    <row r="26" spans="2:6" x14ac:dyDescent="0.25">
      <c r="B26" s="21" t="s">
        <v>63</v>
      </c>
      <c r="C26" s="16">
        <v>9</v>
      </c>
      <c r="D26" s="20">
        <v>3100480</v>
      </c>
      <c r="E26" s="20">
        <v>3100480</v>
      </c>
      <c r="F26" s="12"/>
    </row>
    <row r="27" spans="2:6" x14ac:dyDescent="0.25">
      <c r="B27" s="21" t="s">
        <v>14</v>
      </c>
      <c r="C27" s="16"/>
      <c r="D27" s="20">
        <v>3155695</v>
      </c>
      <c r="E27" s="20">
        <v>3363795</v>
      </c>
      <c r="F27" s="12"/>
    </row>
    <row r="28" spans="2:6" x14ac:dyDescent="0.25">
      <c r="B28" s="19" t="s">
        <v>15</v>
      </c>
      <c r="C28" s="22"/>
      <c r="D28" s="23">
        <f>D26+D27</f>
        <v>6256175</v>
      </c>
      <c r="E28" s="23">
        <f>E26+E27</f>
        <v>6464275</v>
      </c>
      <c r="F28" s="12"/>
    </row>
    <row r="29" spans="2:6" x14ac:dyDescent="0.25">
      <c r="B29" s="19" t="s">
        <v>70</v>
      </c>
      <c r="C29" s="22"/>
      <c r="D29" s="23"/>
      <c r="E29" s="23"/>
      <c r="F29" s="12"/>
    </row>
    <row r="30" spans="2:6" x14ac:dyDescent="0.25">
      <c r="B30" s="24" t="s">
        <v>72</v>
      </c>
      <c r="C30" s="16">
        <v>10</v>
      </c>
      <c r="D30" s="20">
        <v>8735055</v>
      </c>
      <c r="E30" s="20">
        <v>8735055</v>
      </c>
      <c r="F30" s="12"/>
    </row>
    <row r="31" spans="2:6" ht="28.5" x14ac:dyDescent="0.25">
      <c r="B31" s="19" t="s">
        <v>71</v>
      </c>
      <c r="C31" s="16"/>
      <c r="D31" s="23">
        <f>D30</f>
        <v>8735055</v>
      </c>
      <c r="E31" s="23">
        <f>E30</f>
        <v>8735055</v>
      </c>
      <c r="F31" s="12"/>
    </row>
    <row r="32" spans="2:6" x14ac:dyDescent="0.25">
      <c r="B32" s="19" t="s">
        <v>16</v>
      </c>
      <c r="C32" s="16"/>
      <c r="D32" s="20"/>
      <c r="E32" s="20"/>
      <c r="F32" s="12"/>
    </row>
    <row r="33" spans="2:6" ht="30" x14ac:dyDescent="0.25">
      <c r="B33" s="21" t="s">
        <v>17</v>
      </c>
      <c r="C33" s="16">
        <v>11</v>
      </c>
      <c r="D33" s="20">
        <v>144614</v>
      </c>
      <c r="E33" s="20">
        <v>89349</v>
      </c>
      <c r="F33" s="12"/>
    </row>
    <row r="34" spans="2:6" x14ac:dyDescent="0.25">
      <c r="B34" s="21" t="s">
        <v>18</v>
      </c>
      <c r="C34" s="16"/>
      <c r="D34" s="20">
        <v>0</v>
      </c>
      <c r="E34" s="20">
        <v>0</v>
      </c>
      <c r="F34" s="12"/>
    </row>
    <row r="35" spans="2:6" x14ac:dyDescent="0.25">
      <c r="B35" s="21" t="s">
        <v>19</v>
      </c>
      <c r="C35" s="16">
        <v>12</v>
      </c>
      <c r="D35" s="20">
        <v>188276</v>
      </c>
      <c r="E35" s="20">
        <v>205278</v>
      </c>
      <c r="F35" s="12"/>
    </row>
    <row r="36" spans="2:6" x14ac:dyDescent="0.25">
      <c r="B36" s="26" t="s">
        <v>20</v>
      </c>
      <c r="C36" s="16"/>
      <c r="D36" s="20">
        <v>152428</v>
      </c>
      <c r="E36" s="20">
        <v>152428</v>
      </c>
      <c r="F36" s="12"/>
    </row>
    <row r="37" spans="2:6" ht="30" x14ac:dyDescent="0.25">
      <c r="B37" s="24" t="s">
        <v>21</v>
      </c>
      <c r="C37" s="16">
        <v>13</v>
      </c>
      <c r="D37" s="20">
        <v>7606</v>
      </c>
      <c r="E37" s="20">
        <v>86403</v>
      </c>
      <c r="F37" s="12"/>
    </row>
    <row r="38" spans="2:6" x14ac:dyDescent="0.25">
      <c r="B38" s="19" t="s">
        <v>22</v>
      </c>
      <c r="C38" s="22"/>
      <c r="D38" s="23">
        <f>D33+D35+D36+D37+D34</f>
        <v>492924</v>
      </c>
      <c r="E38" s="23">
        <f>E33+E34+E35+E36+E37</f>
        <v>533458</v>
      </c>
      <c r="F38" s="12"/>
    </row>
    <row r="39" spans="2:6" x14ac:dyDescent="0.25">
      <c r="B39" s="19" t="s">
        <v>23</v>
      </c>
      <c r="C39" s="22"/>
      <c r="D39" s="23">
        <f>D28+D31+D38</f>
        <v>15484154</v>
      </c>
      <c r="E39" s="23">
        <f>E28+E38+E31</f>
        <v>15732788</v>
      </c>
      <c r="F39" s="12"/>
    </row>
    <row r="40" spans="2:6" x14ac:dyDescent="0.25">
      <c r="B40" s="12"/>
      <c r="C40" s="12"/>
      <c r="D40" s="12"/>
      <c r="E40" s="12"/>
      <c r="F40" s="12"/>
    </row>
    <row r="41" spans="2:6" x14ac:dyDescent="0.25">
      <c r="B41" s="12"/>
      <c r="C41" s="12"/>
      <c r="D41" s="12"/>
      <c r="E41" s="12"/>
      <c r="F41" s="12"/>
    </row>
    <row r="42" spans="2:6" x14ac:dyDescent="0.25">
      <c r="B42" s="12" t="s">
        <v>67</v>
      </c>
      <c r="C42" s="12"/>
      <c r="D42" s="12"/>
      <c r="E42" s="12" t="s">
        <v>79</v>
      </c>
      <c r="F42" s="12"/>
    </row>
    <row r="43" spans="2:6" x14ac:dyDescent="0.25">
      <c r="B43" s="12"/>
      <c r="C43" s="12"/>
      <c r="D43" s="12"/>
      <c r="E43" s="12"/>
      <c r="F43" s="12"/>
    </row>
    <row r="44" spans="2:6" x14ac:dyDescent="0.25">
      <c r="B44" s="12" t="s">
        <v>68</v>
      </c>
      <c r="C44" s="12"/>
      <c r="D44" s="12"/>
      <c r="E44" s="12" t="s">
        <v>69</v>
      </c>
      <c r="F44" s="12"/>
    </row>
    <row r="45" spans="2:6" x14ac:dyDescent="0.25">
      <c r="B45" s="12"/>
      <c r="C45" s="12"/>
      <c r="D45" s="12"/>
      <c r="E45" s="12"/>
      <c r="F45" s="12"/>
    </row>
    <row r="46" spans="2:6" x14ac:dyDescent="0.25">
      <c r="B46" s="12"/>
      <c r="C46" s="12"/>
      <c r="D46" s="12"/>
      <c r="E46" s="12"/>
      <c r="F46" s="12"/>
    </row>
    <row r="47" spans="2:6" x14ac:dyDescent="0.25">
      <c r="B47" s="12"/>
      <c r="C47" s="12"/>
      <c r="D47" s="12"/>
      <c r="E47" s="12"/>
      <c r="F47" s="12"/>
    </row>
    <row r="48" spans="2:6" x14ac:dyDescent="0.25">
      <c r="B48" s="12"/>
      <c r="C48" s="12"/>
      <c r="D48" s="12"/>
      <c r="E48" s="12"/>
      <c r="F48" s="12"/>
    </row>
  </sheetData>
  <pageMargins left="0" right="0.70866141732283472" top="0.74803149606299213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4ABD-33A5-47BA-8C72-8CC6AEDAB5CB}">
  <sheetPr>
    <pageSetUpPr fitToPage="1"/>
  </sheetPr>
  <dimension ref="B2:E45"/>
  <sheetViews>
    <sheetView tabSelected="1" topLeftCell="A34" workbookViewId="0">
      <selection activeCell="C21" sqref="C21"/>
    </sheetView>
  </sheetViews>
  <sheetFormatPr defaultRowHeight="15" x14ac:dyDescent="0.25"/>
  <cols>
    <col min="1" max="1" width="4.42578125" customWidth="1"/>
    <col min="2" max="2" width="36.42578125" customWidth="1"/>
    <col min="3" max="3" width="6.85546875" customWidth="1"/>
    <col min="4" max="4" width="16.42578125" customWidth="1"/>
    <col min="5" max="5" width="14.42578125" customWidth="1"/>
  </cols>
  <sheetData>
    <row r="2" spans="2:5" ht="2.25" customHeight="1" x14ac:dyDescent="0.25"/>
    <row r="3" spans="2:5" ht="18.75" x14ac:dyDescent="0.3">
      <c r="B3" s="8" t="s">
        <v>61</v>
      </c>
    </row>
    <row r="4" spans="2:5" ht="9.75" customHeight="1" x14ac:dyDescent="0.3">
      <c r="B4" s="9"/>
    </row>
    <row r="5" spans="2:5" ht="18.75" x14ac:dyDescent="0.3">
      <c r="B5" s="8" t="s">
        <v>65</v>
      </c>
    </row>
    <row r="6" spans="2:5" x14ac:dyDescent="0.25">
      <c r="B6" s="12" t="s">
        <v>82</v>
      </c>
      <c r="C6" s="12"/>
      <c r="D6" s="12"/>
      <c r="E6" s="12"/>
    </row>
    <row r="7" spans="2:5" ht="12" customHeight="1" x14ac:dyDescent="0.25">
      <c r="B7" s="12"/>
      <c r="C7" s="12"/>
      <c r="D7" s="12"/>
      <c r="E7" s="12"/>
    </row>
    <row r="8" spans="2:5" hidden="1" x14ac:dyDescent="0.25">
      <c r="B8" s="12"/>
      <c r="C8" s="12"/>
      <c r="D8" s="12"/>
      <c r="E8" s="39" t="s">
        <v>75</v>
      </c>
    </row>
    <row r="9" spans="2:5" ht="28.5" x14ac:dyDescent="0.25">
      <c r="B9" s="14"/>
      <c r="C9" s="17" t="s">
        <v>36</v>
      </c>
      <c r="D9" s="18" t="s">
        <v>86</v>
      </c>
      <c r="E9" s="18" t="s">
        <v>77</v>
      </c>
    </row>
    <row r="10" spans="2:5" x14ac:dyDescent="0.25">
      <c r="B10" s="29" t="s">
        <v>37</v>
      </c>
      <c r="C10" s="14"/>
      <c r="D10" s="15"/>
      <c r="E10" s="15"/>
    </row>
    <row r="11" spans="2:5" ht="28.5" x14ac:dyDescent="0.25">
      <c r="B11" s="19" t="s">
        <v>38</v>
      </c>
      <c r="C11" s="14"/>
      <c r="D11" s="30">
        <f>D12+D13</f>
        <v>2428098</v>
      </c>
      <c r="E11" s="30">
        <f>E12+E13</f>
        <v>2012109</v>
      </c>
    </row>
    <row r="12" spans="2:5" x14ac:dyDescent="0.25">
      <c r="B12" s="21" t="s">
        <v>55</v>
      </c>
      <c r="C12" s="14"/>
      <c r="D12" s="15">
        <v>2138866</v>
      </c>
      <c r="E12" s="15">
        <v>2012109</v>
      </c>
    </row>
    <row r="13" spans="2:5" x14ac:dyDescent="0.25">
      <c r="B13" s="21" t="s">
        <v>88</v>
      </c>
      <c r="C13" s="14"/>
      <c r="D13" s="15">
        <v>289232</v>
      </c>
      <c r="E13" s="15">
        <v>0</v>
      </c>
    </row>
    <row r="14" spans="2:5" ht="28.5" x14ac:dyDescent="0.25">
      <c r="B14" s="19" t="s">
        <v>39</v>
      </c>
      <c r="C14" s="14"/>
      <c r="D14" s="30">
        <f>D15+D16+D17+D18+D19+D21+D20</f>
        <v>-2119266</v>
      </c>
      <c r="E14" s="30">
        <f>E15+E16+E17+E18+E19+E21+E20</f>
        <v>-1473081</v>
      </c>
    </row>
    <row r="15" spans="2:5" ht="30" x14ac:dyDescent="0.25">
      <c r="B15" s="21" t="s">
        <v>40</v>
      </c>
      <c r="C15" s="14"/>
      <c r="D15" s="15">
        <v>-93744</v>
      </c>
      <c r="E15" s="15">
        <v>-90898</v>
      </c>
    </row>
    <row r="16" spans="2:5" x14ac:dyDescent="0.25">
      <c r="B16" s="21" t="s">
        <v>41</v>
      </c>
      <c r="C16" s="14"/>
      <c r="D16" s="15">
        <v>-426289</v>
      </c>
      <c r="E16" s="15">
        <v>-179753</v>
      </c>
    </row>
    <row r="17" spans="2:5" x14ac:dyDescent="0.25">
      <c r="B17" s="21" t="s">
        <v>42</v>
      </c>
      <c r="C17" s="14"/>
      <c r="D17" s="15">
        <v>-4177</v>
      </c>
      <c r="E17" s="15">
        <v>-4789</v>
      </c>
    </row>
    <row r="18" spans="2:5" x14ac:dyDescent="0.25">
      <c r="B18" s="21" t="s">
        <v>43</v>
      </c>
      <c r="C18" s="14"/>
      <c r="D18" s="15">
        <v>0</v>
      </c>
      <c r="E18" s="15">
        <v>0</v>
      </c>
    </row>
    <row r="19" spans="2:5" x14ac:dyDescent="0.25">
      <c r="B19" s="21" t="s">
        <v>44</v>
      </c>
      <c r="C19" s="14"/>
      <c r="D19" s="15">
        <v>-374242</v>
      </c>
      <c r="E19" s="15">
        <v>-154735</v>
      </c>
    </row>
    <row r="20" spans="2:5" x14ac:dyDescent="0.25">
      <c r="B20" s="21" t="s">
        <v>80</v>
      </c>
      <c r="C20" s="14"/>
      <c r="D20" s="15">
        <v>0</v>
      </c>
      <c r="E20" s="15">
        <v>-170896</v>
      </c>
    </row>
    <row r="21" spans="2:5" x14ac:dyDescent="0.25">
      <c r="B21" s="21" t="s">
        <v>56</v>
      </c>
      <c r="C21" s="14">
        <v>19</v>
      </c>
      <c r="D21" s="15">
        <v>-1220814</v>
      </c>
      <c r="E21" s="15">
        <v>-872010</v>
      </c>
    </row>
    <row r="22" spans="2:5" ht="42.75" x14ac:dyDescent="0.25">
      <c r="B22" s="19" t="s">
        <v>45</v>
      </c>
      <c r="C22" s="14"/>
      <c r="D22" s="31">
        <f>D11+D14</f>
        <v>308832</v>
      </c>
      <c r="E22" s="31">
        <f>E11+E14</f>
        <v>539028</v>
      </c>
    </row>
    <row r="23" spans="2:5" x14ac:dyDescent="0.25">
      <c r="B23" s="24"/>
      <c r="C23" s="14"/>
      <c r="D23" s="15"/>
      <c r="E23" s="15"/>
    </row>
    <row r="24" spans="2:5" x14ac:dyDescent="0.25">
      <c r="B24" s="19" t="s">
        <v>46</v>
      </c>
      <c r="C24" s="14"/>
      <c r="D24" s="15"/>
      <c r="E24" s="15"/>
    </row>
    <row r="25" spans="2:5" ht="28.5" x14ac:dyDescent="0.25">
      <c r="B25" s="19" t="s">
        <v>38</v>
      </c>
      <c r="C25" s="14"/>
      <c r="D25" s="30">
        <v>0</v>
      </c>
      <c r="E25" s="30">
        <v>0</v>
      </c>
    </row>
    <row r="26" spans="2:5" ht="30" x14ac:dyDescent="0.25">
      <c r="B26" s="21" t="s">
        <v>73</v>
      </c>
      <c r="C26" s="14"/>
      <c r="D26" s="15">
        <v>0</v>
      </c>
      <c r="E26" s="30"/>
    </row>
    <row r="27" spans="2:5" ht="28.5" x14ac:dyDescent="0.25">
      <c r="B27" s="19" t="s">
        <v>39</v>
      </c>
      <c r="C27" s="14"/>
      <c r="D27" s="30">
        <f>D28</f>
        <v>0</v>
      </c>
      <c r="E27" s="30">
        <v>0</v>
      </c>
    </row>
    <row r="28" spans="2:5" ht="30" x14ac:dyDescent="0.25">
      <c r="B28" s="21" t="s">
        <v>74</v>
      </c>
      <c r="C28" s="14"/>
      <c r="D28" s="15">
        <v>0</v>
      </c>
      <c r="E28" s="30"/>
    </row>
    <row r="29" spans="2:5" ht="42.75" x14ac:dyDescent="0.25">
      <c r="B29" s="19" t="s">
        <v>47</v>
      </c>
      <c r="C29" s="14"/>
      <c r="D29" s="31">
        <f>D25+D27</f>
        <v>0</v>
      </c>
      <c r="E29" s="31">
        <v>0</v>
      </c>
    </row>
    <row r="30" spans="2:5" x14ac:dyDescent="0.25">
      <c r="B30" s="24"/>
      <c r="C30" s="14"/>
      <c r="D30" s="15"/>
      <c r="E30" s="15"/>
    </row>
    <row r="31" spans="2:5" x14ac:dyDescent="0.25">
      <c r="B31" s="19" t="s">
        <v>48</v>
      </c>
      <c r="C31" s="14"/>
      <c r="D31" s="15"/>
      <c r="E31" s="15"/>
    </row>
    <row r="32" spans="2:5" ht="28.5" x14ac:dyDescent="0.25">
      <c r="B32" s="19" t="s">
        <v>38</v>
      </c>
      <c r="C32" s="14"/>
      <c r="D32" s="15">
        <v>0</v>
      </c>
      <c r="E32" s="15">
        <v>0</v>
      </c>
    </row>
    <row r="33" spans="2:5" ht="28.5" x14ac:dyDescent="0.25">
      <c r="B33" s="19" t="s">
        <v>39</v>
      </c>
      <c r="C33" s="14"/>
      <c r="D33" s="32">
        <f>D34</f>
        <v>-487500</v>
      </c>
      <c r="E33" s="32">
        <f>E34</f>
        <v>-487500</v>
      </c>
    </row>
    <row r="34" spans="2:5" x14ac:dyDescent="0.25">
      <c r="B34" s="33" t="s">
        <v>81</v>
      </c>
      <c r="C34" s="14"/>
      <c r="D34" s="34">
        <v>-487500</v>
      </c>
      <c r="E34" s="34">
        <v>-487500</v>
      </c>
    </row>
    <row r="35" spans="2:5" ht="42.75" x14ac:dyDescent="0.25">
      <c r="B35" s="19" t="s">
        <v>50</v>
      </c>
      <c r="C35" s="14"/>
      <c r="D35" s="35">
        <f>D33</f>
        <v>-487500</v>
      </c>
      <c r="E35" s="35">
        <f>E33</f>
        <v>-487500</v>
      </c>
    </row>
    <row r="36" spans="2:5" x14ac:dyDescent="0.25">
      <c r="B36" s="21" t="s">
        <v>51</v>
      </c>
      <c r="C36" s="14"/>
      <c r="D36" s="15">
        <v>0</v>
      </c>
      <c r="E36" s="15">
        <v>0</v>
      </c>
    </row>
    <row r="37" spans="2:5" ht="42.75" x14ac:dyDescent="0.25">
      <c r="B37" s="19" t="s">
        <v>52</v>
      </c>
      <c r="C37" s="14"/>
      <c r="D37" s="35">
        <f>D22+D29+D35</f>
        <v>-178668</v>
      </c>
      <c r="E37" s="35">
        <f>E22+E29+E35</f>
        <v>51528</v>
      </c>
    </row>
    <row r="38" spans="2:5" x14ac:dyDescent="0.25">
      <c r="B38" s="24"/>
      <c r="C38" s="14"/>
      <c r="D38" s="15"/>
      <c r="E38" s="15"/>
    </row>
    <row r="39" spans="2:5" ht="28.5" x14ac:dyDescent="0.25">
      <c r="B39" s="19" t="s">
        <v>53</v>
      </c>
      <c r="C39" s="14"/>
      <c r="D39" s="15">
        <v>281035</v>
      </c>
      <c r="E39" s="15">
        <v>216082</v>
      </c>
    </row>
    <row r="40" spans="2:5" x14ac:dyDescent="0.25">
      <c r="B40" s="19" t="s">
        <v>54</v>
      </c>
      <c r="C40" s="14">
        <v>8</v>
      </c>
      <c r="D40" s="15">
        <f>D39+D37</f>
        <v>102367</v>
      </c>
      <c r="E40" s="15">
        <f>E39+E37</f>
        <v>267610</v>
      </c>
    </row>
    <row r="41" spans="2:5" x14ac:dyDescent="0.25">
      <c r="B41" s="12"/>
      <c r="C41" s="12"/>
      <c r="D41" s="12"/>
      <c r="E41" s="12"/>
    </row>
    <row r="42" spans="2:5" x14ac:dyDescent="0.25">
      <c r="B42" s="12" t="s">
        <v>67</v>
      </c>
      <c r="C42" s="12"/>
      <c r="D42" s="12"/>
      <c r="E42" s="12" t="s">
        <v>79</v>
      </c>
    </row>
    <row r="43" spans="2:5" x14ac:dyDescent="0.25">
      <c r="B43" s="12"/>
      <c r="C43" s="12"/>
      <c r="D43" s="12"/>
      <c r="E43" s="12"/>
    </row>
    <row r="44" spans="2:5" x14ac:dyDescent="0.25">
      <c r="B44" s="12" t="s">
        <v>68</v>
      </c>
      <c r="C44" s="12"/>
      <c r="D44" s="12"/>
      <c r="E44" s="12" t="s">
        <v>69</v>
      </c>
    </row>
    <row r="45" spans="2:5" x14ac:dyDescent="0.25">
      <c r="B45" s="12"/>
      <c r="C45" s="12"/>
      <c r="D45" s="12"/>
      <c r="E45" s="12"/>
    </row>
  </sheetData>
  <pageMargins left="0" right="0" top="0" bottom="0.15748031496062992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A8BE-90B0-4B7B-A947-A44C6AD98315}">
  <dimension ref="B3:E31"/>
  <sheetViews>
    <sheetView workbookViewId="0">
      <selection activeCell="H25" sqref="H25"/>
    </sheetView>
  </sheetViews>
  <sheetFormatPr defaultRowHeight="15" x14ac:dyDescent="0.25"/>
  <cols>
    <col min="1" max="1" width="3.7109375" customWidth="1"/>
    <col min="2" max="2" width="33" customWidth="1"/>
    <col min="3" max="3" width="16" customWidth="1"/>
    <col min="4" max="4" width="18" customWidth="1"/>
    <col min="5" max="5" width="16.7109375" customWidth="1"/>
  </cols>
  <sheetData>
    <row r="3" spans="2:5" ht="18.75" x14ac:dyDescent="0.3">
      <c r="B3" s="10" t="s">
        <v>61</v>
      </c>
      <c r="C3" s="12"/>
      <c r="D3" s="12"/>
      <c r="E3" s="12"/>
    </row>
    <row r="4" spans="2:5" ht="18.75" x14ac:dyDescent="0.3">
      <c r="B4" s="13"/>
      <c r="C4" s="12"/>
      <c r="D4" s="12"/>
      <c r="E4" s="12"/>
    </row>
    <row r="5" spans="2:5" ht="18.75" x14ac:dyDescent="0.3">
      <c r="B5" s="10" t="s">
        <v>66</v>
      </c>
      <c r="C5" s="12"/>
      <c r="D5" s="12"/>
      <c r="E5" s="12"/>
    </row>
    <row r="6" spans="2:5" x14ac:dyDescent="0.25">
      <c r="B6" s="12" t="s">
        <v>82</v>
      </c>
      <c r="C6" s="12"/>
      <c r="D6" s="12"/>
      <c r="E6" s="12"/>
    </row>
    <row r="7" spans="2:5" x14ac:dyDescent="0.25">
      <c r="B7" s="12"/>
      <c r="C7" s="12"/>
      <c r="D7" s="12"/>
      <c r="E7" s="12"/>
    </row>
    <row r="8" spans="2:5" x14ac:dyDescent="0.25">
      <c r="B8" s="12"/>
      <c r="C8" s="12"/>
      <c r="D8" s="12"/>
      <c r="E8" s="38" t="s">
        <v>75</v>
      </c>
    </row>
    <row r="9" spans="2:5" ht="25.5" x14ac:dyDescent="0.25">
      <c r="B9" s="2"/>
      <c r="C9" s="3" t="s">
        <v>57</v>
      </c>
      <c r="D9" s="3" t="s">
        <v>58</v>
      </c>
      <c r="E9" s="3" t="s">
        <v>59</v>
      </c>
    </row>
    <row r="10" spans="2:5" x14ac:dyDescent="0.25">
      <c r="B10" s="40" t="s">
        <v>89</v>
      </c>
      <c r="C10" s="4">
        <v>3100480</v>
      </c>
      <c r="D10" s="4">
        <v>1112367</v>
      </c>
      <c r="E10" s="4">
        <f>C10+D10</f>
        <v>4212847</v>
      </c>
    </row>
    <row r="11" spans="2:5" x14ac:dyDescent="0.25">
      <c r="B11" s="2" t="s">
        <v>32</v>
      </c>
      <c r="C11" s="4"/>
      <c r="D11" s="5">
        <v>6665891</v>
      </c>
      <c r="E11" s="5">
        <f>C11+D11</f>
        <v>6665891</v>
      </c>
    </row>
    <row r="12" spans="2:5" x14ac:dyDescent="0.25">
      <c r="B12" s="1" t="s">
        <v>60</v>
      </c>
      <c r="C12" s="4">
        <v>0</v>
      </c>
      <c r="D12" s="4">
        <f>D11</f>
        <v>6665891</v>
      </c>
      <c r="E12" s="4">
        <f>SUM(E11)</f>
        <v>6665891</v>
      </c>
    </row>
    <row r="13" spans="2:5" x14ac:dyDescent="0.25">
      <c r="B13" s="2" t="s">
        <v>49</v>
      </c>
      <c r="C13" s="5"/>
      <c r="D13" s="5">
        <v>-4414463</v>
      </c>
      <c r="E13" s="5">
        <f>C13+D13</f>
        <v>-4414463</v>
      </c>
    </row>
    <row r="14" spans="2:5" x14ac:dyDescent="0.25">
      <c r="B14" s="40" t="s">
        <v>90</v>
      </c>
      <c r="C14" s="4">
        <v>3100480</v>
      </c>
      <c r="D14" s="4">
        <f>D10+D12+D13</f>
        <v>3363795</v>
      </c>
      <c r="E14" s="4">
        <f>E10+E12+E13</f>
        <v>6464275</v>
      </c>
    </row>
    <row r="15" spans="2:5" x14ac:dyDescent="0.25">
      <c r="B15" s="1"/>
      <c r="C15" s="6"/>
      <c r="D15" s="6"/>
      <c r="E15" s="6"/>
    </row>
    <row r="16" spans="2:5" x14ac:dyDescent="0.25">
      <c r="B16" s="14"/>
      <c r="C16" s="15"/>
      <c r="D16" s="15"/>
      <c r="E16" s="15"/>
    </row>
    <row r="17" spans="2:5" x14ac:dyDescent="0.25">
      <c r="B17" s="40" t="s">
        <v>89</v>
      </c>
      <c r="C17" s="4">
        <v>3100480</v>
      </c>
      <c r="D17" s="4">
        <f>D14</f>
        <v>3363795</v>
      </c>
      <c r="E17" s="4">
        <f>C17+D17</f>
        <v>6464275</v>
      </c>
    </row>
    <row r="18" spans="2:5" x14ac:dyDescent="0.25">
      <c r="B18" s="2" t="s">
        <v>32</v>
      </c>
      <c r="C18" s="4"/>
      <c r="D18" s="5">
        <v>1148360</v>
      </c>
      <c r="E18" s="5">
        <f>C18+D18</f>
        <v>1148360</v>
      </c>
    </row>
    <row r="19" spans="2:5" x14ac:dyDescent="0.25">
      <c r="B19" s="1" t="s">
        <v>60</v>
      </c>
      <c r="C19" s="4">
        <v>0</v>
      </c>
      <c r="D19" s="4">
        <f>D18</f>
        <v>1148360</v>
      </c>
      <c r="E19" s="4">
        <f>SUM(E18)</f>
        <v>1148360</v>
      </c>
    </row>
    <row r="20" spans="2:5" x14ac:dyDescent="0.25">
      <c r="B20" s="2" t="s">
        <v>49</v>
      </c>
      <c r="C20" s="5">
        <v>0</v>
      </c>
      <c r="D20" s="5">
        <v>-1356460</v>
      </c>
      <c r="E20" s="5">
        <f>C20+D20</f>
        <v>-1356460</v>
      </c>
    </row>
    <row r="21" spans="2:5" x14ac:dyDescent="0.25">
      <c r="B21" s="7" t="s">
        <v>91</v>
      </c>
      <c r="C21" s="4">
        <v>3100480</v>
      </c>
      <c r="D21" s="4">
        <f>D17+D19+D20</f>
        <v>3155695</v>
      </c>
      <c r="E21" s="4">
        <f>E17+E19+E20</f>
        <v>6256175</v>
      </c>
    </row>
    <row r="22" spans="2:5" x14ac:dyDescent="0.25">
      <c r="B22" s="12"/>
      <c r="C22" s="12"/>
      <c r="D22" s="12"/>
      <c r="E22" s="12"/>
    </row>
    <row r="23" spans="2:5" x14ac:dyDescent="0.25">
      <c r="B23" s="12"/>
      <c r="C23" s="12"/>
      <c r="D23" s="12"/>
      <c r="E23" s="12"/>
    </row>
    <row r="24" spans="2:5" x14ac:dyDescent="0.25">
      <c r="B24" s="12" t="s">
        <v>67</v>
      </c>
      <c r="C24" s="12"/>
      <c r="D24" s="12" t="s">
        <v>79</v>
      </c>
      <c r="E24" s="12"/>
    </row>
    <row r="25" spans="2:5" x14ac:dyDescent="0.25">
      <c r="B25" s="12"/>
      <c r="C25" s="12"/>
      <c r="D25" s="12"/>
      <c r="E25" s="12"/>
    </row>
    <row r="26" spans="2:5" x14ac:dyDescent="0.25">
      <c r="B26" s="12" t="s">
        <v>68</v>
      </c>
      <c r="C26" s="12"/>
      <c r="D26" s="12" t="s">
        <v>69</v>
      </c>
      <c r="E26" s="12"/>
    </row>
    <row r="27" spans="2:5" x14ac:dyDescent="0.25">
      <c r="B27" s="12"/>
      <c r="C27" s="12"/>
      <c r="D27" s="12"/>
      <c r="E27" s="12"/>
    </row>
    <row r="28" spans="2:5" x14ac:dyDescent="0.25">
      <c r="B28" s="12"/>
      <c r="C28" s="12"/>
      <c r="D28" s="12"/>
      <c r="E28" s="12"/>
    </row>
    <row r="29" spans="2:5" x14ac:dyDescent="0.25">
      <c r="B29" s="12"/>
      <c r="C29" s="12"/>
      <c r="D29" s="12"/>
      <c r="E29" s="12"/>
    </row>
    <row r="30" spans="2:5" x14ac:dyDescent="0.25">
      <c r="B30" s="12"/>
      <c r="C30" s="12"/>
      <c r="D30" s="12"/>
      <c r="E30" s="12"/>
    </row>
    <row r="31" spans="2:5" x14ac:dyDescent="0.25">
      <c r="B31" s="12"/>
      <c r="C31" s="12"/>
      <c r="D31" s="12"/>
      <c r="E31" s="12"/>
    </row>
  </sheetData>
  <pageMargins left="0.11811023622047245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форма2</vt:lpstr>
      <vt:lpstr>форма1</vt:lpstr>
      <vt:lpstr>форма 3</vt:lpstr>
      <vt:lpstr>форма4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Сороколет Дарья</cp:lastModifiedBy>
  <cp:lastPrinted>2025-05-13T09:49:03Z</cp:lastPrinted>
  <dcterms:created xsi:type="dcterms:W3CDTF">2015-06-05T18:19:34Z</dcterms:created>
  <dcterms:modified xsi:type="dcterms:W3CDTF">2025-05-13T09:56:11Z</dcterms:modified>
</cp:coreProperties>
</file>