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2\Kase\4 кв 2022\Неполная\"/>
    </mc:Choice>
  </mc:AlternateContent>
  <xr:revisionPtr revIDLastSave="0" documentId="13_ncr:1_{09F5BE6A-65C7-453A-913B-CD37EEC1F3AC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3" l="1"/>
  <c r="D40" i="4"/>
  <c r="C40" i="4"/>
  <c r="D37" i="4"/>
  <c r="C22" i="4"/>
  <c r="C37" i="4" s="1"/>
  <c r="D22" i="4"/>
  <c r="C34" i="4"/>
  <c r="D34" i="4"/>
  <c r="C13" i="4"/>
  <c r="D13" i="4"/>
  <c r="C10" i="4"/>
  <c r="D10" i="4"/>
  <c r="B40" i="4"/>
  <c r="B37" i="4"/>
  <c r="B34" i="4"/>
  <c r="B22" i="4"/>
  <c r="B21" i="4"/>
  <c r="B18" i="4"/>
  <c r="B13" i="4"/>
  <c r="B16" i="4"/>
  <c r="B10" i="4"/>
  <c r="B48" i="3" l="1"/>
  <c r="B40" i="3"/>
  <c r="B22" i="3"/>
  <c r="C12" i="4"/>
  <c r="C40" i="3" l="1"/>
  <c r="C22" i="3" l="1"/>
  <c r="C48" i="3" l="1"/>
  <c r="C50" i="3" s="1"/>
  <c r="A46" i="4" l="1"/>
  <c r="A44" i="4"/>
</calcChain>
</file>

<file path=xl/sharedStrings.xml><?xml version="1.0" encoding="utf-8"?>
<sst xmlns="http://schemas.openxmlformats.org/spreadsheetml/2006/main" count="84" uniqueCount="81">
  <si>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</si>
  <si>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</si>
  <si>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</si>
  <si>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</si>
  <si>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</si>
  <si>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</si>
  <si>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</si>
  <si>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</si>
  <si>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</si>
  <si>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</si>
  <si>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</si>
  <si>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</si>
  <si>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</si>
  <si>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</si>
  <si>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</si>
  <si>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</si>
  <si>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</si>
  <si>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</si>
  <si>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</si>
  <si>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</si>
  <si>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</si>
  <si>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</si>
  <si>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</si>
  <si>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</si>
  <si>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</si>
  <si>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</si>
  <si>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</si>
  <si>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</si>
  <si>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</si>
  <si>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</si>
  <si>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</si>
  <si>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</si>
  <si>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</si>
  <si>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</si>
  <si>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</si>
  <si>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</si>
  <si>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</si>
  <si>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</si>
  <si>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</si>
  <si>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</si>
  <si>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</si>
  <si>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</si>
  <si>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</si>
  <si>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</si>
  <si>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</si>
  <si>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</si>
  <si>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</si>
  <si>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</si>
  <si>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</si>
  <si>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31 декабря 2021 года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</si>
  <si>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</si>
  <si>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</si>
  <si>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</si>
  <si>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</si>
  <si>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</si>
  <si>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</si>
  <si>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</si>
  <si>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</si>
  <si>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</si>
  <si>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</si>
  <si>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</si>
  <si>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</si>
  <si>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</si>
  <si>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</si>
  <si>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</si>
  <si>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</si>
  <si>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</si>
  <si>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</si>
  <si>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</si>
  <si>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</si>
  <si>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</si>
  <si>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</si>
  <si>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</si>
  <si>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 xml:space="preserve">Промежуточный консолидированный сокращенный отчет о финансовом положении по состоянию на 31 декабря 2022г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</si>
  <si>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 декабря 2022 года</t>
  </si>
  <si>
    <t>Инвестиции в дочерние компании</t>
  </si>
  <si>
    <t>Председатель Правления _______________________ /Лукьянов С. Н.   Дата  подписания 10.01.2023</t>
  </si>
  <si>
    <t>Главный бухгалтер ________________________________ / Хон Т.Э. Дата 10.01.2023</t>
  </si>
  <si>
    <t xml:space="preserve">Промежуточный консолидированный сокращенный отчет о совокупном доходе по состоянию на 31 декабря 2022г  (в тысячах казахстанских тенге)              </t>
  </si>
  <si>
    <t>за шесть месяцев, завершившиеся на 31 декабря 2022 года</t>
  </si>
  <si>
    <t>за шесть месяца, завершившиеся на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</si>
</sst>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173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3" fontId="37" fillId="0" borderId="12" xfId="0" applyNumberFormat="1" applyFont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41" fillId="0" borderId="11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vertical="center"/>
    </xf>
    <xf numFmtId="175" fontId="38" fillId="0" borderId="13" xfId="0" applyNumberFormat="1" applyFont="1" applyBorder="1" applyAlignment="1">
      <alignment vertical="center"/>
    </xf>
    <xf numFmtId="0" fontId="35" fillId="0" borderId="0" xfId="0" applyFont="1" applyAlignment="1">
      <alignment horizontal="left" wrapText="1"/>
    </xf>
    <xf numFmtId="3" fontId="38" fillId="0" borderId="0" xfId="0" applyNumberFormat="1" applyFont="1" applyFill="1" applyAlignment="1">
      <alignment horizontal="right" vertical="center"/>
    </xf>
    <xf numFmtId="3" fontId="38" fillId="0" borderId="0" xfId="0" applyNumberFormat="1" applyFont="1" applyFill="1" applyAlignment="1">
      <alignment vertical="center"/>
    </xf>
    <xf numFmtId="175" fontId="38" fillId="0" borderId="0" xfId="0" applyNumberFormat="1" applyFont="1" applyFill="1" applyAlignment="1">
      <alignment horizontal="right" vertical="center"/>
    </xf>
    <xf numFmtId="175" fontId="38" fillId="0" borderId="11" xfId="0" applyNumberFormat="1" applyFont="1" applyFill="1" applyBorder="1" applyAlignment="1">
      <alignment horizontal="right" vertical="center"/>
    </xf>
    <xf numFmtId="173" fontId="42" fillId="0" borderId="0" xfId="0" applyNumberFormat="1" applyFont="1" applyFill="1" applyAlignment="1">
      <alignment horizontal="right" vertical="center"/>
    </xf>
    <xf numFmtId="175" fontId="37" fillId="0" borderId="13" xfId="0" applyNumberFormat="1" applyFont="1" applyFill="1" applyBorder="1" applyAlignment="1">
      <alignment horizontal="right" vertical="center"/>
    </xf>
    <xf numFmtId="175" fontId="37" fillId="0" borderId="0" xfId="0" applyNumberFormat="1" applyFont="1" applyFill="1" applyAlignment="1">
      <alignment horizontal="right" vertical="center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E59"/>
  <sheetViews>
    <sheetView topLeftCell="A43" zoomScaleNormal="100" workbookViewId="0">
      <selection activeCell="B22" sqref="B22"/>
    </sheetView>
  </sheetViews>
  <sheetFormatPr defaultRowHeight="15"/>
  <cols>
    <col min="1" max="1" width="82.5703125" customWidth="1"/>
    <col min="2" max="2" width="16" customWidth="1"/>
    <col min="3" max="3" width="14.5703125" bestFit="1" customWidth="1"/>
    <col min="4" max="4" width="10.7109375" bestFit="1" customWidth="1"/>
    <col min="5" max="5" width="9.5703125" bestFit="1" customWidth="1"/>
  </cols>
  <sheetData>
    <row r="1" spans="1:3">
      <c r="A1" s="2" t="s">
        <v>0</v>
      </c>
    </row>
    <row r="2" spans="1:3" ht="12.6" customHeight="1">
      <c r="A2" s="2"/>
      <c r="B2" s="2"/>
    </row>
    <row r="3" spans="1:3" ht="51.75" customHeight="1" thickBot="1">
      <c r="A3" s="3" t="s">
        <v>73</v>
      </c>
      <c r="B3" s="4" t="s">
        <v>74</v>
      </c>
      <c r="C3" s="4" t="s">
        <v>49</v>
      </c>
    </row>
    <row r="4" spans="1:3">
      <c r="A4" s="2" t="s">
        <v>14</v>
      </c>
      <c r="B4" s="2"/>
      <c r="C4" s="2"/>
    </row>
    <row r="5" spans="1:3">
      <c r="A5" s="5" t="s">
        <v>15</v>
      </c>
      <c r="B5" s="49">
        <v>264472714</v>
      </c>
      <c r="C5" s="6">
        <v>44341087</v>
      </c>
    </row>
    <row r="6" spans="1:3">
      <c r="A6" s="5" t="s">
        <v>16</v>
      </c>
      <c r="B6" s="49">
        <v>46873797</v>
      </c>
      <c r="C6" s="6">
        <v>2248060</v>
      </c>
    </row>
    <row r="7" spans="1:3">
      <c r="A7" s="5" t="s">
        <v>17</v>
      </c>
      <c r="B7" s="50">
        <v>784302625</v>
      </c>
      <c r="C7" s="7">
        <v>398547620</v>
      </c>
    </row>
    <row r="8" spans="1:3">
      <c r="A8" s="5" t="s">
        <v>18</v>
      </c>
      <c r="B8" s="50">
        <v>146012416</v>
      </c>
      <c r="C8" s="5">
        <v>574</v>
      </c>
    </row>
    <row r="9" spans="1:3">
      <c r="A9" s="5" t="s">
        <v>75</v>
      </c>
      <c r="B9" s="50">
        <v>30</v>
      </c>
      <c r="C9" s="36">
        <v>0</v>
      </c>
    </row>
    <row r="10" spans="1:3">
      <c r="A10" s="5" t="s">
        <v>19</v>
      </c>
      <c r="B10" s="50">
        <v>295357158</v>
      </c>
      <c r="C10" s="6">
        <v>15803087</v>
      </c>
    </row>
    <row r="11" spans="1:3">
      <c r="A11" s="5" t="s">
        <v>20</v>
      </c>
      <c r="B11" s="50">
        <v>13460694</v>
      </c>
      <c r="C11" s="6">
        <v>6913717</v>
      </c>
    </row>
    <row r="12" spans="1:3">
      <c r="A12" s="5" t="s">
        <v>21</v>
      </c>
      <c r="B12" s="50">
        <v>8340243</v>
      </c>
      <c r="C12" s="6">
        <v>2996623</v>
      </c>
    </row>
    <row r="13" spans="1:3">
      <c r="A13" s="5" t="s">
        <v>53</v>
      </c>
      <c r="B13" s="50">
        <v>1740866</v>
      </c>
      <c r="C13" s="36">
        <v>0</v>
      </c>
    </row>
    <row r="14" spans="1:3">
      <c r="A14" s="5" t="s">
        <v>54</v>
      </c>
      <c r="B14" s="50">
        <v>784887</v>
      </c>
      <c r="C14" s="36">
        <v>0</v>
      </c>
    </row>
    <row r="15" spans="1:3">
      <c r="A15" s="5" t="s">
        <v>55</v>
      </c>
      <c r="B15" s="50">
        <v>4244895</v>
      </c>
      <c r="C15" s="36">
        <v>0</v>
      </c>
    </row>
    <row r="16" spans="1:3">
      <c r="A16" s="5" t="s">
        <v>56</v>
      </c>
      <c r="B16" s="50">
        <v>55343</v>
      </c>
      <c r="C16" s="36">
        <v>0</v>
      </c>
    </row>
    <row r="17" spans="1:4">
      <c r="A17" s="5" t="s">
        <v>22</v>
      </c>
      <c r="B17" s="50">
        <v>2714615</v>
      </c>
      <c r="C17" s="6">
        <v>480867</v>
      </c>
    </row>
    <row r="18" spans="1:4">
      <c r="A18" s="5" t="s">
        <v>23</v>
      </c>
      <c r="B18" s="6">
        <v>864395</v>
      </c>
      <c r="C18" s="6">
        <v>920094</v>
      </c>
    </row>
    <row r="19" spans="1:4">
      <c r="A19" s="5" t="s">
        <v>13</v>
      </c>
      <c r="B19" s="6">
        <v>175058</v>
      </c>
      <c r="C19" s="6">
        <v>42070</v>
      </c>
    </row>
    <row r="20" spans="1:4" ht="15.75" thickBot="1">
      <c r="A20" s="8" t="s">
        <v>1</v>
      </c>
      <c r="B20" s="9">
        <v>1904449</v>
      </c>
      <c r="C20" s="9">
        <v>1119634</v>
      </c>
    </row>
    <row r="21" spans="1:4">
      <c r="A21" s="5"/>
      <c r="B21" s="5"/>
      <c r="C21" s="34"/>
    </row>
    <row r="22" spans="1:4" ht="15.75" thickBot="1">
      <c r="A22" s="10" t="s">
        <v>24</v>
      </c>
      <c r="B22" s="35">
        <f>SUM(B5:B21)</f>
        <v>1571304185</v>
      </c>
      <c r="C22" s="35">
        <f>SUM(C5:C20)</f>
        <v>473413433</v>
      </c>
      <c r="D22" s="13"/>
    </row>
    <row r="23" spans="1:4" ht="15.75" thickTop="1">
      <c r="A23" s="5"/>
      <c r="B23" s="5"/>
      <c r="C23" s="5"/>
    </row>
    <row r="24" spans="1:4">
      <c r="A24" s="2" t="s">
        <v>25</v>
      </c>
      <c r="B24" s="2"/>
      <c r="C24" s="5"/>
    </row>
    <row r="25" spans="1:4">
      <c r="A25" s="2"/>
      <c r="B25" s="2"/>
      <c r="C25" s="5"/>
    </row>
    <row r="26" spans="1:4">
      <c r="A26" s="2" t="s">
        <v>26</v>
      </c>
      <c r="B26" s="2"/>
      <c r="C26" s="5"/>
    </row>
    <row r="27" spans="1:4">
      <c r="A27" s="5" t="s">
        <v>51</v>
      </c>
      <c r="B27" s="36">
        <v>0</v>
      </c>
      <c r="C27" s="6">
        <v>10289</v>
      </c>
    </row>
    <row r="28" spans="1:4">
      <c r="A28" s="5" t="s">
        <v>27</v>
      </c>
      <c r="B28" s="6">
        <v>534542459</v>
      </c>
      <c r="C28" s="6">
        <v>269236127</v>
      </c>
    </row>
    <row r="29" spans="1:4">
      <c r="A29" s="5" t="s">
        <v>12</v>
      </c>
      <c r="B29" s="6">
        <v>623692819</v>
      </c>
      <c r="C29" s="6">
        <v>101682326</v>
      </c>
    </row>
    <row r="30" spans="1:4">
      <c r="A30" s="5" t="s">
        <v>28</v>
      </c>
      <c r="B30" s="6">
        <v>21997127</v>
      </c>
      <c r="C30" s="6">
        <v>3828429</v>
      </c>
    </row>
    <row r="31" spans="1:4">
      <c r="A31" s="5" t="s">
        <v>11</v>
      </c>
      <c r="B31" s="36">
        <v>0</v>
      </c>
      <c r="C31" s="36">
        <v>0</v>
      </c>
    </row>
    <row r="32" spans="1:4">
      <c r="A32" s="5" t="s">
        <v>29</v>
      </c>
      <c r="B32" s="6">
        <v>9335363</v>
      </c>
      <c r="C32" s="6">
        <v>224414</v>
      </c>
    </row>
    <row r="33" spans="1:5">
      <c r="A33" s="5" t="s">
        <v>4</v>
      </c>
      <c r="B33" s="36">
        <v>0</v>
      </c>
      <c r="C33" s="36">
        <v>0</v>
      </c>
    </row>
    <row r="34" spans="1:5">
      <c r="A34" s="5" t="s">
        <v>57</v>
      </c>
      <c r="B34" s="6">
        <v>14390027</v>
      </c>
      <c r="C34" s="36">
        <v>0</v>
      </c>
    </row>
    <row r="35" spans="1:5">
      <c r="A35" s="5" t="s">
        <v>58</v>
      </c>
      <c r="B35" s="6">
        <v>53796989</v>
      </c>
      <c r="C35" s="36">
        <v>0</v>
      </c>
    </row>
    <row r="36" spans="1:5">
      <c r="A36" s="5" t="s">
        <v>10</v>
      </c>
      <c r="B36" s="6">
        <v>3963869</v>
      </c>
      <c r="C36" s="6">
        <v>673368</v>
      </c>
    </row>
    <row r="37" spans="1:5">
      <c r="A37" s="5" t="s">
        <v>30</v>
      </c>
      <c r="B37" s="6">
        <v>496785</v>
      </c>
      <c r="C37" s="6">
        <v>282784</v>
      </c>
    </row>
    <row r="38" spans="1:5" ht="15.75" thickBot="1">
      <c r="A38" s="8" t="s">
        <v>31</v>
      </c>
      <c r="B38" s="9">
        <v>151698301</v>
      </c>
      <c r="C38" s="9">
        <v>870991</v>
      </c>
    </row>
    <row r="39" spans="1:5">
      <c r="A39" s="2"/>
    </row>
    <row r="40" spans="1:5" ht="15.75" thickBot="1">
      <c r="A40" s="10" t="s">
        <v>2</v>
      </c>
      <c r="B40" s="37">
        <f>SUM(B27:B39)</f>
        <v>1413913739</v>
      </c>
      <c r="C40" s="37">
        <f>SUM(C27:C38)</f>
        <v>376808728</v>
      </c>
      <c r="E40" s="31"/>
    </row>
    <row r="41" spans="1:5" ht="15.75" thickTop="1">
      <c r="A41" s="2"/>
      <c r="B41" s="2"/>
      <c r="C41" s="5"/>
    </row>
    <row r="42" spans="1:5">
      <c r="A42" s="2" t="s">
        <v>32</v>
      </c>
      <c r="B42" s="2"/>
      <c r="C42" s="5"/>
    </row>
    <row r="43" spans="1:5">
      <c r="A43" s="5" t="s">
        <v>33</v>
      </c>
      <c r="B43" s="6">
        <v>66822796</v>
      </c>
      <c r="C43" s="6">
        <v>61422794</v>
      </c>
    </row>
    <row r="44" spans="1:5">
      <c r="A44" s="5" t="s">
        <v>50</v>
      </c>
      <c r="B44" s="6">
        <v>8678199</v>
      </c>
      <c r="C44" s="6">
        <v>2978199</v>
      </c>
    </row>
    <row r="45" spans="1:5" ht="25.5">
      <c r="A45" s="12" t="s">
        <v>34</v>
      </c>
      <c r="B45" s="21">
        <v>-285394</v>
      </c>
      <c r="C45" s="34">
        <v>278</v>
      </c>
    </row>
    <row r="46" spans="1:5" ht="15.75" thickBot="1">
      <c r="A46" s="8" t="s">
        <v>6</v>
      </c>
      <c r="B46" s="9">
        <v>82174845</v>
      </c>
      <c r="C46" s="9">
        <v>32203434</v>
      </c>
    </row>
    <row r="47" spans="1:5">
      <c r="A47" s="2"/>
      <c r="D47" s="13"/>
    </row>
    <row r="48" spans="1:5" ht="15.75" thickBot="1">
      <c r="A48" s="10" t="s">
        <v>3</v>
      </c>
      <c r="B48" s="11">
        <f>SUM(B43:B47)</f>
        <v>157390446</v>
      </c>
      <c r="C48" s="37">
        <f>SUM(C43:C46)</f>
        <v>96604705</v>
      </c>
    </row>
    <row r="49" spans="1:3" ht="15.75" thickTop="1">
      <c r="A49" s="2" t="s">
        <v>35</v>
      </c>
    </row>
    <row r="50" spans="1:3" ht="15.75" thickBot="1">
      <c r="A50" s="10" t="s">
        <v>36</v>
      </c>
      <c r="B50" s="37">
        <f>B40+B48</f>
        <v>1571304185</v>
      </c>
      <c r="C50" s="37">
        <f>C40+C48</f>
        <v>473413433</v>
      </c>
    </row>
    <row r="51" spans="1:3" ht="15.75" thickTop="1">
      <c r="B51" s="31"/>
      <c r="C51" s="31"/>
    </row>
    <row r="53" spans="1:3">
      <c r="A53" s="14" t="s">
        <v>76</v>
      </c>
    </row>
    <row r="54" spans="1:3">
      <c r="A54" s="14"/>
    </row>
    <row r="55" spans="1:3">
      <c r="A55" s="14" t="s">
        <v>77</v>
      </c>
    </row>
    <row r="58" spans="1:3">
      <c r="A58" s="48" t="s">
        <v>37</v>
      </c>
      <c r="B58" s="48"/>
      <c r="C58" s="48"/>
    </row>
    <row r="59" spans="1:3">
      <c r="A59" s="1" t="s">
        <v>9</v>
      </c>
      <c r="B59" s="16"/>
      <c r="C59" s="38"/>
    </row>
  </sheetData>
  <mergeCells count="1">
    <mergeCell ref="A58:C5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50"/>
  <sheetViews>
    <sheetView tabSelected="1" zoomScaleNormal="100" workbookViewId="0">
      <selection activeCell="D41" sqref="D41:D43"/>
    </sheetView>
  </sheetViews>
  <sheetFormatPr defaultRowHeight="15"/>
  <cols>
    <col min="1" max="1" width="92.85546875" customWidth="1"/>
    <col min="2" max="2" width="18" bestFit="1" customWidth="1"/>
    <col min="3" max="3" width="2" customWidth="1"/>
    <col min="4" max="4" width="18" bestFit="1" customWidth="1"/>
    <col min="5" max="5" width="10.28515625" bestFit="1" customWidth="1"/>
    <col min="6" max="6" width="11.28515625" bestFit="1" customWidth="1"/>
    <col min="8" max="8" width="10.28515625" bestFit="1" customWidth="1"/>
  </cols>
  <sheetData>
    <row r="1" spans="1:4">
      <c r="A1" s="17"/>
      <c r="B1" s="18"/>
      <c r="C1" s="2"/>
      <c r="D1" s="18"/>
    </row>
    <row r="2" spans="1:4">
      <c r="A2" s="17"/>
      <c r="C2" s="2"/>
    </row>
    <row r="3" spans="1:4">
      <c r="A3" s="19" t="s">
        <v>0</v>
      </c>
      <c r="C3" s="2"/>
    </row>
    <row r="4" spans="1:4">
      <c r="A4" s="17"/>
      <c r="B4" s="18"/>
      <c r="C4" s="2"/>
      <c r="D4" s="18"/>
    </row>
    <row r="5" spans="1:4" ht="51.75" thickBot="1">
      <c r="A5" s="3" t="s">
        <v>78</v>
      </c>
      <c r="B5" s="4" t="s">
        <v>79</v>
      </c>
      <c r="C5" s="20"/>
      <c r="D5" s="4" t="s">
        <v>80</v>
      </c>
    </row>
    <row r="6" spans="1:4">
      <c r="A6" s="5" t="s">
        <v>38</v>
      </c>
      <c r="B6" s="21">
        <v>25185974</v>
      </c>
      <c r="C6" s="21"/>
      <c r="D6" s="21">
        <v>1229482</v>
      </c>
    </row>
    <row r="7" spans="1:4" ht="25.5">
      <c r="A7" s="12" t="s">
        <v>39</v>
      </c>
      <c r="B7" s="21">
        <v>48609366</v>
      </c>
      <c r="C7" s="21"/>
      <c r="D7" s="21">
        <v>23601021</v>
      </c>
    </row>
    <row r="8" spans="1:4" ht="15.75" thickBot="1">
      <c r="A8" s="8" t="s">
        <v>40</v>
      </c>
      <c r="B8" s="22">
        <v>-56946186</v>
      </c>
      <c r="C8" s="22"/>
      <c r="D8" s="22">
        <v>-18617253</v>
      </c>
    </row>
    <row r="9" spans="1:4">
      <c r="A9" s="5"/>
      <c r="B9" s="21"/>
      <c r="C9" s="21"/>
      <c r="D9" s="21"/>
    </row>
    <row r="10" spans="1:4">
      <c r="A10" s="2" t="s">
        <v>52</v>
      </c>
      <c r="B10" s="33">
        <f>B6+B7+B8</f>
        <v>16849154</v>
      </c>
      <c r="C10" s="33">
        <f t="shared" ref="C10:D10" si="0">C6+C7+C8</f>
        <v>0</v>
      </c>
      <c r="D10" s="33">
        <f t="shared" si="0"/>
        <v>6213250</v>
      </c>
    </row>
    <row r="11" spans="1:4">
      <c r="A11" s="2"/>
      <c r="B11" s="33"/>
      <c r="C11" s="33"/>
      <c r="D11" s="33"/>
    </row>
    <row r="12" spans="1:4" ht="15.75" thickBot="1">
      <c r="A12" s="8" t="s">
        <v>71</v>
      </c>
      <c r="B12" s="22"/>
      <c r="C12" s="24">
        <f>C7+C8+C9</f>
        <v>0</v>
      </c>
      <c r="D12" s="22">
        <v>-151276</v>
      </c>
    </row>
    <row r="13" spans="1:4">
      <c r="A13" s="2" t="s">
        <v>72</v>
      </c>
      <c r="B13" s="43">
        <f>B10+B12</f>
        <v>16849154</v>
      </c>
      <c r="C13" s="43">
        <f t="shared" ref="C13:D13" si="1">C10+C12</f>
        <v>0</v>
      </c>
      <c r="D13" s="43">
        <f t="shared" si="1"/>
        <v>6061974</v>
      </c>
    </row>
    <row r="14" spans="1:4">
      <c r="A14" s="5" t="s">
        <v>59</v>
      </c>
      <c r="B14" s="51">
        <v>24782773</v>
      </c>
      <c r="C14" s="33"/>
      <c r="D14" s="27">
        <v>0</v>
      </c>
    </row>
    <row r="15" spans="1:4" ht="15.75" thickBot="1">
      <c r="A15" s="8" t="s">
        <v>60</v>
      </c>
      <c r="B15" s="52">
        <v>-1588737</v>
      </c>
      <c r="C15" s="24"/>
      <c r="D15" s="39">
        <v>0</v>
      </c>
    </row>
    <row r="16" spans="1:4">
      <c r="A16" s="42" t="s">
        <v>61</v>
      </c>
      <c r="B16" s="53">
        <f>B14+B15</f>
        <v>23194036</v>
      </c>
      <c r="C16" s="33"/>
      <c r="D16" s="27">
        <v>0</v>
      </c>
    </row>
    <row r="17" spans="1:6" ht="15.75" thickBot="1">
      <c r="A17" s="41" t="s">
        <v>62</v>
      </c>
      <c r="B17" s="52">
        <v>-1585076</v>
      </c>
      <c r="C17" s="24"/>
      <c r="D17" s="39">
        <v>0</v>
      </c>
    </row>
    <row r="18" spans="1:6" ht="15.75" thickBot="1">
      <c r="A18" s="45" t="s">
        <v>63</v>
      </c>
      <c r="B18" s="54">
        <f>B16+B17</f>
        <v>21608960</v>
      </c>
      <c r="C18" s="46"/>
      <c r="D18" s="47">
        <v>0</v>
      </c>
    </row>
    <row r="19" spans="1:6">
      <c r="A19" s="40" t="s">
        <v>64</v>
      </c>
      <c r="B19" s="51">
        <v>-5729559</v>
      </c>
      <c r="C19" s="33"/>
      <c r="D19" s="27">
        <v>0</v>
      </c>
    </row>
    <row r="20" spans="1:6" ht="15.75" thickBot="1">
      <c r="A20" s="41" t="s">
        <v>65</v>
      </c>
      <c r="B20" s="52">
        <v>-5915831</v>
      </c>
      <c r="C20" s="24"/>
      <c r="D20" s="39">
        <v>0</v>
      </c>
    </row>
    <row r="21" spans="1:6" ht="15.75" thickBot="1">
      <c r="A21" s="44" t="s">
        <v>66</v>
      </c>
      <c r="B21" s="55">
        <f>B19+B20</f>
        <v>-11645390</v>
      </c>
      <c r="C21" s="33"/>
      <c r="D21" s="33">
        <v>0</v>
      </c>
    </row>
    <row r="22" spans="1:6">
      <c r="A22" s="28" t="s">
        <v>67</v>
      </c>
      <c r="B22" s="26">
        <f>B18+B21</f>
        <v>9963570</v>
      </c>
      <c r="C22" s="26">
        <f t="shared" ref="C22:D22" si="2">C18+C21</f>
        <v>0</v>
      </c>
      <c r="D22" s="26">
        <f t="shared" si="2"/>
        <v>0</v>
      </c>
      <c r="F22" s="32"/>
    </row>
    <row r="23" spans="1:6">
      <c r="A23" s="2"/>
      <c r="B23" s="33"/>
      <c r="C23" s="33"/>
      <c r="D23" s="33"/>
      <c r="F23" s="32"/>
    </row>
    <row r="24" spans="1:6">
      <c r="A24" s="5" t="s">
        <v>41</v>
      </c>
      <c r="B24" s="21">
        <v>23086142</v>
      </c>
      <c r="C24" s="21"/>
      <c r="D24" s="21">
        <v>7193828</v>
      </c>
    </row>
    <row r="25" spans="1:6">
      <c r="A25" s="5" t="s">
        <v>42</v>
      </c>
      <c r="B25" s="21">
        <v>-18123528</v>
      </c>
      <c r="C25" s="21"/>
      <c r="D25" s="21">
        <v>-2104261</v>
      </c>
    </row>
    <row r="26" spans="1:6">
      <c r="A26" s="5" t="s">
        <v>68</v>
      </c>
      <c r="B26" s="21">
        <v>8098719</v>
      </c>
      <c r="C26" s="21"/>
      <c r="D26" s="21">
        <v>0</v>
      </c>
    </row>
    <row r="27" spans="1:6">
      <c r="A27" s="5" t="s">
        <v>69</v>
      </c>
      <c r="B27" s="21">
        <v>3818647</v>
      </c>
      <c r="C27" s="21"/>
      <c r="D27" s="21">
        <v>0</v>
      </c>
    </row>
    <row r="28" spans="1:6">
      <c r="A28" s="5" t="s">
        <v>43</v>
      </c>
      <c r="B28" s="21">
        <v>20679559</v>
      </c>
      <c r="C28" s="27"/>
      <c r="D28" s="27">
        <v>8854862</v>
      </c>
    </row>
    <row r="29" spans="1:6">
      <c r="A29" s="5" t="s">
        <v>70</v>
      </c>
      <c r="B29" s="21">
        <v>-5188884</v>
      </c>
      <c r="C29" s="27"/>
      <c r="D29" s="27">
        <v>0</v>
      </c>
    </row>
    <row r="30" spans="1:6">
      <c r="A30" s="5" t="s">
        <v>44</v>
      </c>
      <c r="B30" s="21">
        <v>16416297</v>
      </c>
      <c r="C30" s="27"/>
      <c r="D30" s="27">
        <v>2339824</v>
      </c>
    </row>
    <row r="31" spans="1:6">
      <c r="A31" s="5" t="s">
        <v>45</v>
      </c>
      <c r="B31" s="21">
        <v>438824</v>
      </c>
      <c r="C31" s="21"/>
      <c r="D31" s="21">
        <v>382038</v>
      </c>
    </row>
    <row r="32" spans="1:6" ht="15.75" thickBot="1">
      <c r="A32" s="5" t="s">
        <v>7</v>
      </c>
      <c r="B32" s="21">
        <v>227367</v>
      </c>
      <c r="C32" s="21"/>
      <c r="D32" s="21">
        <v>33894</v>
      </c>
    </row>
    <row r="33" spans="1:9">
      <c r="A33" s="25"/>
      <c r="B33" s="29"/>
      <c r="C33" s="29"/>
      <c r="D33" s="29"/>
    </row>
    <row r="34" spans="1:9" ht="15.75" thickBot="1">
      <c r="A34" s="20" t="s">
        <v>46</v>
      </c>
      <c r="B34" s="23">
        <f>SUM(B24:B33)</f>
        <v>49453143</v>
      </c>
      <c r="C34" s="23">
        <f t="shared" ref="C34:D34" si="3">SUM(C24:C33)</f>
        <v>0</v>
      </c>
      <c r="D34" s="23">
        <f t="shared" si="3"/>
        <v>16700185</v>
      </c>
      <c r="F34" s="32"/>
      <c r="G34" s="32"/>
    </row>
    <row r="35" spans="1:9">
      <c r="A35" s="5"/>
      <c r="B35" s="21"/>
      <c r="C35" s="27"/>
      <c r="D35" s="21"/>
    </row>
    <row r="36" spans="1:9" ht="15.75" thickBot="1">
      <c r="A36" s="8" t="s">
        <v>5</v>
      </c>
      <c r="B36" s="22">
        <v>-26384358</v>
      </c>
      <c r="C36" s="22"/>
      <c r="D36" s="22">
        <v>-7899552</v>
      </c>
    </row>
    <row r="37" spans="1:9">
      <c r="A37" s="5" t="s">
        <v>47</v>
      </c>
      <c r="B37" s="21">
        <f>B10+B34+B36+B22</f>
        <v>49881509</v>
      </c>
      <c r="C37" s="21">
        <f t="shared" ref="C37:D37" si="4">C10+C34+C36+C22</f>
        <v>0</v>
      </c>
      <c r="D37" s="21">
        <f>D13+D34+D36+D22</f>
        <v>14862607</v>
      </c>
      <c r="E37" s="32"/>
      <c r="F37" s="32"/>
      <c r="H37" s="32"/>
      <c r="I37" s="32"/>
    </row>
    <row r="38" spans="1:9" ht="15.75" thickBot="1">
      <c r="A38" s="8" t="s">
        <v>8</v>
      </c>
      <c r="B38" s="22">
        <v>-168452</v>
      </c>
      <c r="C38" s="22"/>
      <c r="D38" s="22">
        <v>89260</v>
      </c>
    </row>
    <row r="39" spans="1:9">
      <c r="A39" s="5"/>
      <c r="B39" s="21"/>
      <c r="C39" s="27"/>
      <c r="D39" s="21"/>
    </row>
    <row r="40" spans="1:9" ht="15.75" thickBot="1">
      <c r="A40" s="10" t="s">
        <v>48</v>
      </c>
      <c r="B40" s="30">
        <f>B37+B38</f>
        <v>49713057</v>
      </c>
      <c r="C40" s="30">
        <f t="shared" ref="C40:D40" si="5">C37+C38</f>
        <v>0</v>
      </c>
      <c r="D40" s="30">
        <f>D37+D38</f>
        <v>14951867</v>
      </c>
    </row>
    <row r="41" spans="1:9" ht="15.75" thickTop="1">
      <c r="A41" s="2"/>
      <c r="B41" s="7"/>
      <c r="C41" s="5"/>
      <c r="D41" s="18"/>
    </row>
    <row r="42" spans="1:9">
      <c r="A42" s="2"/>
      <c r="B42" s="7"/>
      <c r="C42" s="5"/>
      <c r="D42" s="43"/>
    </row>
    <row r="44" spans="1:9">
      <c r="A44" s="14" t="str">
        <f>ББ!A53</f>
        <v>Председатель Правления _______________________ /Лукьянов С. Н.   Дата  подписания 10.01.2023</v>
      </c>
    </row>
    <row r="45" spans="1:9">
      <c r="A45" s="14"/>
    </row>
    <row r="46" spans="1:9">
      <c r="A46" s="14" t="str">
        <f>ББ!A55</f>
        <v>Главный бухгалтер ________________________________ / Хон Т.Э. Дата 10.01.2023</v>
      </c>
    </row>
    <row r="49" spans="1:3">
      <c r="A49" s="48" t="s">
        <v>37</v>
      </c>
      <c r="B49" s="48"/>
      <c r="C49" s="48"/>
    </row>
    <row r="50" spans="1:3">
      <c r="A50" s="1" t="s">
        <v>9</v>
      </c>
      <c r="B50" s="16"/>
      <c r="C50" s="15"/>
    </row>
  </sheetData>
  <mergeCells count="1">
    <mergeCell ref="A49:C49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2022-01-31T09:14:58Z</cp:lastPrinted>
  <dcterms:created xsi:type="dcterms:W3CDTF">2016-05-14T10:51:53Z</dcterms:created>
  <dcterms:modified xsi:type="dcterms:W3CDTF">2023-01-31T08:14:28Z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