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saule.praliyeva\Desktop\Конс.отчетность\конс.отчеты на Kase\4 квартал 2023\"/>
    </mc:Choice>
  </mc:AlternateContent>
  <xr:revisionPtr revIDLastSave="0" documentId="13_ncr:1_{122B5799-51E6-4B07-BB2E-A65CF0321694}" xr6:coauthVersionLast="47" xr6:coauthVersionMax="47" xr10:uidLastSave="{00000000-0000-0000-0000-000000000000}"/>
  <bookViews>
    <workbookView xWindow="14580" yWindow="75" windowWidth="13470" windowHeight="15405" tabRatio="484" activeTab="1" xr2:uid="{00000000-000D-0000-FFFF-FFFF00000000}"/>
  </bookViews>
  <sheets>
    <sheet name="ББ" sheetId="3" r:id="rId1"/>
    <sheet name="ОПУиО" sheetId="4" r:id="rId2"/>
  </sheets>
  <externalReferences>
    <externalReference r:id="rId3"/>
  </externalReferences>
  <definedNames>
    <definedName name="AS2DocOpenMode" hidden="1">"AS2DocumentEdit"</definedName>
    <definedName name="AS2HasNoAutoHeaderFooter" hidden="1">" "</definedName>
    <definedName name="AS2NamedRange" hidden="1">9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DJ">[1]TS!#REF!</definedName>
    <definedName name="TextRefCopyRangeCount" hidden="1">34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#REF!</definedName>
    <definedName name="XRefActiveRow" hidden="1">#REF!</definedName>
    <definedName name="XRefColumnsCount" hidden="1">1</definedName>
    <definedName name="XRefCopyRangeCount" hidden="1">1</definedName>
    <definedName name="XRefPaste1" hidden="1">#REF!</definedName>
    <definedName name="XRefPaste1Row" hidden="1">#REF!</definedName>
    <definedName name="XRefPasteRangeCount" hidden="1">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4" l="1"/>
  <c r="B39" i="4" s="1"/>
  <c r="D36" i="4"/>
  <c r="D33" i="4"/>
  <c r="B33" i="4"/>
  <c r="D22" i="4"/>
  <c r="B13" i="4"/>
  <c r="B16" i="4"/>
  <c r="B18" i="4"/>
  <c r="B22" i="4" s="1"/>
  <c r="B10" i="4"/>
  <c r="C20" i="3"/>
  <c r="D10" i="4"/>
  <c r="D13" i="4" s="1"/>
  <c r="D39" i="4" l="1"/>
  <c r="D21" i="4"/>
  <c r="D16" i="4"/>
  <c r="D18" i="4" s="1"/>
  <c r="C22" i="3" l="1"/>
  <c r="C51" i="3"/>
  <c r="C41" i="3"/>
  <c r="D51" i="3"/>
  <c r="D41" i="3"/>
  <c r="D22" i="3"/>
  <c r="C53" i="3" l="1"/>
  <c r="C54" i="3" s="1"/>
  <c r="D53" i="3"/>
  <c r="D54" i="3" s="1"/>
  <c r="C12" i="4"/>
  <c r="C10" i="4" l="1"/>
  <c r="C36" i="4" l="1"/>
  <c r="C39" i="4" s="1"/>
</calcChain>
</file>

<file path=xl/sharedStrings.xml><?xml version="1.0" encoding="utf-8"?>
<sst xmlns="http://schemas.openxmlformats.org/spreadsheetml/2006/main" count="90" uniqueCount="84">
  <si>
    <t>АКЦИОНЕРНОЕ ОБЩЕСТВО «ФРИДОМ ФИНАНС»</t>
  </si>
  <si>
    <t>Прочие активы</t>
  </si>
  <si>
    <t>ИТОГО ОБЯЗАТЕЛЬСТВА</t>
  </si>
  <si>
    <t>ИТОГО КАПИТАЛ</t>
  </si>
  <si>
    <t>Операционные расходы</t>
  </si>
  <si>
    <t>Нераспределенная прибыль</t>
  </si>
  <si>
    <t>Прочие доходы/(расходы)</t>
  </si>
  <si>
    <t>Расход по налогу на прибыль</t>
  </si>
  <si>
    <t>Место для печати</t>
  </si>
  <si>
    <t>Обязательства по аренде</t>
  </si>
  <si>
    <t>Субординированный долг</t>
  </si>
  <si>
    <t>Текущие счета и депозиты клиентов</t>
  </si>
  <si>
    <t>Гудвил</t>
  </si>
  <si>
    <t>АКТИВЫ:</t>
  </si>
  <si>
    <t>Денежные средства и их эквиваленты</t>
  </si>
  <si>
    <t>Средства в банках</t>
  </si>
  <si>
    <t xml:space="preserve">Финансовые активы, оцениваемые по справедливой стоимости через прибыль или убыток </t>
  </si>
  <si>
    <t>Финансовые активы, оцениваемые по справедливой стоимости через прочий совокупный доход</t>
  </si>
  <si>
    <t>Займы клиентам</t>
  </si>
  <si>
    <t>Основные средства и нематериальные активы</t>
  </si>
  <si>
    <t xml:space="preserve">Дебиторская задолженность </t>
  </si>
  <si>
    <t>Активы в форме права пользования</t>
  </si>
  <si>
    <t>Текущие налоговые активы</t>
  </si>
  <si>
    <t>ИТОГО АКТИВЫ</t>
  </si>
  <si>
    <t>ОБЯЗАТЕЛЬСТВА И КАПИТАЛ</t>
  </si>
  <si>
    <t>ОБЯЗАТЕЛЬСТВА:</t>
  </si>
  <si>
    <t xml:space="preserve">Обязательства по соглашениям РЕПО </t>
  </si>
  <si>
    <t>Средства кредитных учреждений</t>
  </si>
  <si>
    <t xml:space="preserve">Кредиторская задолженность </t>
  </si>
  <si>
    <t>Отложенные налоговые обязательства</t>
  </si>
  <si>
    <t xml:space="preserve">Прочие обязательства </t>
  </si>
  <si>
    <t>КАПИТАЛ:</t>
  </si>
  <si>
    <t>Акционерный капитал</t>
  </si>
  <si>
    <t>Фонд переоценки финансовых активов, оцениваемых по справедливой стоимости через прочий совокупный доход</t>
  </si>
  <si>
    <t xml:space="preserve"> </t>
  </si>
  <si>
    <t>ИТОГО ОБЯЗАТЕЛЬСТВА И КАПИТАЛ</t>
  </si>
  <si>
    <t>Процентные доходы, рассчитанные c использованием метода эффективной процентной ставки</t>
  </si>
  <si>
    <t>Процентные доходы по финансовым активам, оцениваемым по справедливой стоимости через прибыль или убыток</t>
  </si>
  <si>
    <t>Процентный расход</t>
  </si>
  <si>
    <t>Доходы по услугам и комиссии</t>
  </si>
  <si>
    <t>Расходы по услугам и комиссии</t>
  </si>
  <si>
    <t>Чистая прибыль по финансовым активам, оцениваемым по справедливой стоимости через прибыль или убыток</t>
  </si>
  <si>
    <t>Чистая прибыль/(убыток) по операциям с иностранной валютой</t>
  </si>
  <si>
    <t>Доход по дивидендам</t>
  </si>
  <si>
    <t>ЧИСТЫЕ НЕПРОЦЕНТНЫЕ ДОХОДЫ</t>
  </si>
  <si>
    <t>ПРИБЫЛЬ ДО НАЛОГООБЛОЖЕНИЯ</t>
  </si>
  <si>
    <t>ЧИСТАЯ ПРИБЫЛЬ ЗА ГОД</t>
  </si>
  <si>
    <t>Дополнительный оплаченный капитал</t>
  </si>
  <si>
    <t>Финансовые обязательства, оцениваемые по справедливой стоимости через прибыль или убыток</t>
  </si>
  <si>
    <t>ЧИСТЫЙ ПРОЦЕНТНЫЙ Доход/(РАСХОД) ДО РАСХОДОВ ПО КРЕДИТНЫМ УБЫТКАМ</t>
  </si>
  <si>
    <t>Резерв незаработанной премии, доля перестраховщиков</t>
  </si>
  <si>
    <t>Резерв убытков, доля перестраховщиков</t>
  </si>
  <si>
    <t>Отложенные затраты на приобретение</t>
  </si>
  <si>
    <t>Резерв незаработанной премии</t>
  </si>
  <si>
    <t>Резерв убытков</t>
  </si>
  <si>
    <t>Страховые премии, общая сумма</t>
  </si>
  <si>
    <t>Премии, переданные на перестрахование</t>
  </si>
  <si>
    <t>Страховые премии, за вычетом доли перестраховщиков</t>
  </si>
  <si>
    <t>Изменение в резерве незаработанных премий, нетто перестрахования</t>
  </si>
  <si>
    <t>Заработанные премии, за вычетом доли перестраховщиков</t>
  </si>
  <si>
    <t>Претензии выплаченные, за вычетом доли перестраховщиков</t>
  </si>
  <si>
    <t>Изменение резервов убытков, нетто перестрахования</t>
  </si>
  <si>
    <t>Произошедшие убытки, за вычетом доли перестраховщиков</t>
  </si>
  <si>
    <t>Результаты страховой деятельности</t>
  </si>
  <si>
    <t>Доход от выгодной приобретения</t>
  </si>
  <si>
    <t>(Расходы по кредитным убыткам)/восстановление расходов по кредитным убыткам</t>
  </si>
  <si>
    <t>ЧИСТЫЙ ПРОЦЕНТНЫЙ Доход/(РАСХОД)</t>
  </si>
  <si>
    <t>31 декабря 2022 года</t>
  </si>
  <si>
    <t>Внеоборотные активы, предназначенные для продажи</t>
  </si>
  <si>
    <t>Подлежащий оплате за приобретение</t>
  </si>
  <si>
    <t>Обязательства по продолжению участия</t>
  </si>
  <si>
    <t>Резервный капитал</t>
  </si>
  <si>
    <t>Прочие резервы</t>
  </si>
  <si>
    <t>Телефон: +7 (727) 311-10-64 вн.432</t>
  </si>
  <si>
    <t>Финансовые активы, оцениваемые по амортизированной стоимости</t>
  </si>
  <si>
    <t>Заместитель Председателя Правления _____________________________ /Салыкбаев А.К. Дата  09.01.2024г.</t>
  </si>
  <si>
    <t>Главный бухгалтер ________________________________ / Хон Т.Э. Дата 09.01.2024 г.</t>
  </si>
  <si>
    <t xml:space="preserve">Промежуточный консолидированный сокращенный отчет о финансовом положении по состоянию на 31 декабря 2023г                                                                                                                                                                                                                                                                                                                                                                                                                                                                             (в тысячах казахстанских тенге)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</si>
  <si>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Промежуточный консолидированный сокращенный отчет о совокупном доходе  за 31 декабря 2023г  (в тысячах казахстанских тенге)              </t>
  </si>
  <si>
    <t>31 декабря 2023 года</t>
  </si>
  <si>
    <t>Год, закончившийся    31 декабря 2022 года</t>
  </si>
  <si>
    <t>Год, закончившийся    31 декабря 2023 года</t>
  </si>
  <si>
    <t>Чистая прибыль по финансовым активам, оцениваемым по справедливой стоимости через прочий совокупный доход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</si>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</sst>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$&quot;* #,##0_);_(&quot;$&quot;* \(#,##0\);_(&quot;$&quot;* &quot;-&quot;_);_(@_)"/>
    <numFmt numFmtId="165" formatCode="_(* #,##0.00_);_(* \(#,##0.00\);_(* &quot;-&quot;??_);_(@_)"/>
    <numFmt numFmtId="166" formatCode="_-* #,##0_р_._-;\-* #,##0_р_._-;_-* &quot;-&quot;_р_._-;_-@_-"/>
    <numFmt numFmtId="167" formatCode="_-* #,##0.00_р_._-;\-* #,##0.00_р_._-;_-* &quot;-&quot;??_р_._-;_-@_-"/>
    <numFmt numFmtId="168" formatCode="_([$€]* #,##0.00_);_([$€]* \(#,##0.00\);_([$€]* &quot;-&quot;??_);_(@_)"/>
    <numFmt numFmtId="169" formatCode="_-* #,##0.00_K_Z_T_-;\-* #,##0.00_K_Z_T_-;_-* &quot;-&quot;??_K_Z_T_-;_-@_-"/>
    <numFmt numFmtId="170" formatCode="_-* #,##0.00[$€]_-;\-* #,##0.00[$€]_-;_-* &quot;-&quot;??[$€]_-;_-@_-"/>
    <numFmt numFmtId="171" formatCode="_-* #&quot;,&quot;##0\ _р_._-;\-* #&quot;,&quot;##0\ _р_._-;_-* &quot;-&quot;\ _р_._-;_-@_-"/>
    <numFmt numFmtId="172" formatCode="_-* #&quot;,&quot;##0.00\ _р_._-;\-* #&quot;,&quot;##0.00\ _р_._-;_-* &quot;-&quot;??\ _р_._-;_-@_-"/>
    <numFmt numFmtId="173" formatCode="_(* #,##0_);_(* \(#,##0\);_(* &quot;-&quot;??_);_(@_)"/>
    <numFmt numFmtId="174" formatCode="[$-409]d\-mmm\-yy;@"/>
    <numFmt numFmtId="175" formatCode="_(* #,##0_);_(* \(#,##0\);_(* &quot;-&quot;_);_(@_)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돋움"/>
      <family val="3"/>
      <charset val="129"/>
    </font>
    <font>
      <sz val="10"/>
      <name val="Antiqua"/>
    </font>
    <font>
      <sz val="8"/>
      <name val="Arial"/>
      <family val="2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0"/>
      <name val="Arial"/>
      <family val="2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</font>
    <font>
      <sz val="11"/>
      <name val="Calibri"/>
      <family val="2"/>
      <scheme val="minor"/>
    </font>
    <font>
      <b/>
      <sz val="10"/>
      <name val="Calibri Light"/>
      <family val="2"/>
      <charset val="204"/>
      <scheme val="major"/>
    </font>
    <font>
      <b/>
      <sz val="9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5">
    <xf numFmtId="0" fontId="0" fillId="0" borderId="0"/>
    <xf numFmtId="0" fontId="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168" fontId="6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9" fillId="0" borderId="0"/>
    <xf numFmtId="0" fontId="30" fillId="0" borderId="0">
      <alignment horizontal="right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1" fillId="0" borderId="0">
      <alignment horizontal="center" vertical="top"/>
    </xf>
    <xf numFmtId="0" fontId="32" fillId="0" borderId="0">
      <alignment horizontal="center" vertical="top"/>
    </xf>
    <xf numFmtId="0" fontId="31" fillId="0" borderId="0">
      <alignment horizontal="center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0" fillId="0" borderId="0">
      <alignment horizontal="right" vertical="top"/>
    </xf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6" fillId="0" borderId="0"/>
    <xf numFmtId="0" fontId="8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11" fillId="0" borderId="0"/>
    <xf numFmtId="0" fontId="2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6" fillId="23" borderId="8" applyNumberFormat="0" applyFon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0" borderId="9" applyNumberFormat="0" applyFill="0" applyAlignment="0" applyProtection="0"/>
    <xf numFmtId="0" fontId="5" fillId="0" borderId="0"/>
    <xf numFmtId="0" fontId="27" fillId="0" borderId="0" applyNumberFormat="0" applyFill="0" applyBorder="0" applyAlignment="0" applyProtection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8" fillId="4" borderId="0" applyNumberFormat="0" applyBorder="0" applyAlignment="0" applyProtection="0"/>
    <xf numFmtId="0" fontId="9" fillId="0" borderId="0">
      <alignment vertical="center"/>
    </xf>
    <xf numFmtId="167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74" fontId="34" fillId="0" borderId="0"/>
    <xf numFmtId="0" fontId="3" fillId="0" borderId="0"/>
    <xf numFmtId="0" fontId="1" fillId="0" borderId="0"/>
    <xf numFmtId="0" fontId="3" fillId="0" borderId="0"/>
  </cellStyleXfs>
  <cellXfs count="50">
    <xf numFmtId="0" fontId="0" fillId="0" borderId="0" xfId="0"/>
    <xf numFmtId="0" fontId="33" fillId="0" borderId="0" xfId="0" applyFont="1" applyAlignment="1">
      <alignment horizontal="left"/>
    </xf>
    <xf numFmtId="0" fontId="35" fillId="0" borderId="0" xfId="0" applyFont="1" applyAlignment="1">
      <alignment vertical="center"/>
    </xf>
    <xf numFmtId="0" fontId="35" fillId="0" borderId="11" xfId="0" applyFont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3" fontId="36" fillId="0" borderId="0" xfId="0" applyNumberFormat="1" applyFont="1" applyAlignment="1">
      <alignment horizontal="right" vertical="center"/>
    </xf>
    <xf numFmtId="3" fontId="36" fillId="0" borderId="0" xfId="0" applyNumberFormat="1" applyFont="1" applyAlignment="1">
      <alignment vertical="center"/>
    </xf>
    <xf numFmtId="0" fontId="36" fillId="0" borderId="11" xfId="0" applyFont="1" applyBorder="1" applyAlignment="1">
      <alignment vertical="center"/>
    </xf>
    <xf numFmtId="3" fontId="36" fillId="0" borderId="11" xfId="0" applyNumberFormat="1" applyFont="1" applyBorder="1" applyAlignment="1">
      <alignment horizontal="right" vertical="center"/>
    </xf>
    <xf numFmtId="0" fontId="35" fillId="0" borderId="12" xfId="0" applyFont="1" applyBorder="1" applyAlignment="1">
      <alignment vertical="center"/>
    </xf>
    <xf numFmtId="0" fontId="36" fillId="0" borderId="0" xfId="0" applyFont="1" applyAlignment="1">
      <alignment vertical="center" wrapText="1"/>
    </xf>
    <xf numFmtId="0" fontId="37" fillId="0" borderId="0" xfId="0" applyFont="1"/>
    <xf numFmtId="0" fontId="36" fillId="0" borderId="0" xfId="0" applyFont="1"/>
    <xf numFmtId="0" fontId="35" fillId="0" borderId="0" xfId="0" applyFont="1" applyAlignment="1">
      <alignment horizontal="right" vertical="center"/>
    </xf>
    <xf numFmtId="0" fontId="35" fillId="0" borderId="0" xfId="0" applyFont="1"/>
    <xf numFmtId="0" fontId="35" fillId="0" borderId="11" xfId="0" applyFont="1" applyBorder="1" applyAlignment="1">
      <alignment vertical="center"/>
    </xf>
    <xf numFmtId="175" fontId="36" fillId="0" borderId="0" xfId="0" applyNumberFormat="1" applyFont="1" applyAlignment="1">
      <alignment horizontal="right" vertical="center"/>
    </xf>
    <xf numFmtId="175" fontId="36" fillId="0" borderId="11" xfId="0" applyNumberFormat="1" applyFont="1" applyBorder="1" applyAlignment="1">
      <alignment horizontal="right" vertical="center"/>
    </xf>
    <xf numFmtId="175" fontId="35" fillId="0" borderId="11" xfId="0" applyNumberFormat="1" applyFont="1" applyBorder="1" applyAlignment="1">
      <alignment horizontal="right" vertical="center"/>
    </xf>
    <xf numFmtId="175" fontId="35" fillId="0" borderId="11" xfId="0" applyNumberFormat="1" applyFont="1" applyBorder="1" applyAlignment="1">
      <alignment vertical="center"/>
    </xf>
    <xf numFmtId="0" fontId="36" fillId="0" borderId="10" xfId="0" applyFont="1" applyBorder="1" applyAlignment="1">
      <alignment vertical="center"/>
    </xf>
    <xf numFmtId="175" fontId="35" fillId="0" borderId="10" xfId="0" applyNumberFormat="1" applyFont="1" applyBorder="1" applyAlignment="1">
      <alignment vertical="center"/>
    </xf>
    <xf numFmtId="175" fontId="36" fillId="0" borderId="0" xfId="0" applyNumberFormat="1" applyFont="1" applyAlignment="1">
      <alignment vertical="center"/>
    </xf>
    <xf numFmtId="0" fontId="35" fillId="0" borderId="10" xfId="0" applyFont="1" applyBorder="1" applyAlignment="1">
      <alignment vertical="center"/>
    </xf>
    <xf numFmtId="175" fontId="36" fillId="0" borderId="10" xfId="0" applyNumberFormat="1" applyFont="1" applyBorder="1" applyAlignment="1">
      <alignment horizontal="right" vertical="center"/>
    </xf>
    <xf numFmtId="175" fontId="35" fillId="0" borderId="12" xfId="0" applyNumberFormat="1" applyFont="1" applyBorder="1" applyAlignment="1">
      <alignment horizontal="right" vertical="center"/>
    </xf>
    <xf numFmtId="175" fontId="35" fillId="0" borderId="0" xfId="0" applyNumberFormat="1" applyFont="1" applyAlignment="1">
      <alignment vertical="center"/>
    </xf>
    <xf numFmtId="0" fontId="36" fillId="0" borderId="0" xfId="0" applyFont="1" applyAlignment="1">
      <alignment horizontal="right" vertical="center"/>
    </xf>
    <xf numFmtId="3" fontId="35" fillId="0" borderId="12" xfId="0" applyNumberFormat="1" applyFont="1" applyBorder="1" applyAlignment="1">
      <alignment horizontal="right" vertical="center"/>
    </xf>
    <xf numFmtId="167" fontId="36" fillId="0" borderId="0" xfId="108" applyFont="1" applyFill="1" applyAlignment="1">
      <alignment horizontal="right" vertical="center"/>
    </xf>
    <xf numFmtId="173" fontId="35" fillId="0" borderId="12" xfId="108" applyNumberFormat="1" applyFont="1" applyFill="1" applyBorder="1" applyAlignment="1">
      <alignment vertical="center"/>
    </xf>
    <xf numFmtId="0" fontId="38" fillId="0" borderId="0" xfId="0" applyFont="1" applyAlignment="1">
      <alignment vertical="center" wrapText="1"/>
    </xf>
    <xf numFmtId="0" fontId="38" fillId="0" borderId="11" xfId="0" applyFont="1" applyBorder="1" applyAlignment="1">
      <alignment vertical="center" wrapText="1"/>
    </xf>
    <xf numFmtId="0" fontId="39" fillId="0" borderId="0" xfId="0" applyFont="1" applyAlignment="1">
      <alignment vertical="center" wrapText="1"/>
    </xf>
    <xf numFmtId="175" fontId="35" fillId="0" borderId="0" xfId="0" applyNumberFormat="1" applyFont="1" applyAlignment="1">
      <alignment horizontal="right" vertical="center"/>
    </xf>
    <xf numFmtId="0" fontId="39" fillId="0" borderId="11" xfId="0" applyFont="1" applyBorder="1" applyAlignment="1">
      <alignment vertical="center" wrapText="1"/>
    </xf>
    <xf numFmtId="0" fontId="39" fillId="0" borderId="13" xfId="0" applyFont="1" applyBorder="1" applyAlignment="1">
      <alignment vertical="center" wrapText="1"/>
    </xf>
    <xf numFmtId="175" fontId="35" fillId="0" borderId="13" xfId="0" applyNumberFormat="1" applyFont="1" applyBorder="1" applyAlignment="1">
      <alignment vertical="center"/>
    </xf>
    <xf numFmtId="3" fontId="36" fillId="0" borderId="11" xfId="0" applyNumberFormat="1" applyFont="1" applyBorder="1" applyAlignment="1">
      <alignment vertical="center"/>
    </xf>
    <xf numFmtId="0" fontId="40" fillId="0" borderId="0" xfId="0" applyFont="1"/>
    <xf numFmtId="175" fontId="40" fillId="0" borderId="0" xfId="0" applyNumberFormat="1" applyFont="1"/>
    <xf numFmtId="173" fontId="41" fillId="0" borderId="0" xfId="0" applyNumberFormat="1" applyFont="1" applyAlignment="1">
      <alignment horizontal="right" vertical="center"/>
    </xf>
    <xf numFmtId="175" fontId="35" fillId="0" borderId="13" xfId="0" applyNumberFormat="1" applyFont="1" applyBorder="1" applyAlignment="1">
      <alignment horizontal="right" vertical="center"/>
    </xf>
    <xf numFmtId="0" fontId="42" fillId="0" borderId="0" xfId="0" applyFont="1" applyAlignment="1">
      <alignment horizontal="right" vertical="center" wrapText="1"/>
    </xf>
    <xf numFmtId="3" fontId="42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left" wrapText="1"/>
    </xf>
    <xf numFmtId="0" fontId="37" fillId="0" borderId="11" xfId="0" applyFont="1" applyBorder="1" applyAlignment="1">
      <alignment vertical="center" wrapText="1"/>
    </xf>
    <xf numFmtId="3" fontId="40" fillId="0" borderId="0" xfId="0" applyNumberFormat="1" applyFont="1"/>
    <xf numFmtId="173" fontId="40" fillId="0" borderId="0" xfId="0" applyNumberFormat="1" applyFont="1"/>
    <xf numFmtId="0" fontId="37" fillId="24" borderId="11" xfId="0" applyFont="1" applyFill="1" applyBorder="1" applyAlignment="1">
      <alignment vertical="center" wrapText="1"/>
    </xf>
  </cellXfs>
  <cellStyles count="115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Comma 11" xfId="110" xr:uid="{CDFC362D-78A6-4EAE-8E52-6A458EBF4A51}"/>
    <cellStyle name="Comma 2" xfId="82" xr:uid="{00000000-0005-0000-0000-000012000000}"/>
    <cellStyle name="Euro" xfId="20" xr:uid="{00000000-0005-0000-0000-000013000000}"/>
    <cellStyle name="Euro 2" xfId="21" xr:uid="{00000000-0005-0000-0000-000014000000}"/>
    <cellStyle name="Euro 3" xfId="22" xr:uid="{00000000-0005-0000-0000-000015000000}"/>
    <cellStyle name="Normal 12" xfId="109" xr:uid="{12978AC0-70FE-4E48-BFDF-EC2B6F1D9CD8}"/>
    <cellStyle name="Normal 2" xfId="23" xr:uid="{00000000-0005-0000-0000-000016000000}"/>
    <cellStyle name="Normal 2 2 3" xfId="114" xr:uid="{5E7D6AE1-ACF6-4BE6-9003-AB0DADA2435A}"/>
    <cellStyle name="Normal 3" xfId="1" xr:uid="{00000000-0005-0000-0000-000017000000}"/>
    <cellStyle name="Normal_10Q_30.06.2005" xfId="111" xr:uid="{1DDB92F2-807D-467F-A99C-5A6578A2E60D}"/>
    <cellStyle name="S0" xfId="24" xr:uid="{00000000-0005-0000-0000-000018000000}"/>
    <cellStyle name="S1" xfId="25" xr:uid="{00000000-0005-0000-0000-000019000000}"/>
    <cellStyle name="S10" xfId="26" xr:uid="{00000000-0005-0000-0000-00001A000000}"/>
    <cellStyle name="S11" xfId="27" xr:uid="{00000000-0005-0000-0000-00001B000000}"/>
    <cellStyle name="S12" xfId="28" xr:uid="{00000000-0005-0000-0000-00001C000000}"/>
    <cellStyle name="S13" xfId="29" xr:uid="{00000000-0005-0000-0000-00001D000000}"/>
    <cellStyle name="S14" xfId="30" xr:uid="{00000000-0005-0000-0000-00001E000000}"/>
    <cellStyle name="S2" xfId="31" xr:uid="{00000000-0005-0000-0000-00001F000000}"/>
    <cellStyle name="S3" xfId="32" xr:uid="{00000000-0005-0000-0000-000020000000}"/>
    <cellStyle name="S4" xfId="33" xr:uid="{00000000-0005-0000-0000-000021000000}"/>
    <cellStyle name="S5" xfId="34" xr:uid="{00000000-0005-0000-0000-000022000000}"/>
    <cellStyle name="S6" xfId="35" xr:uid="{00000000-0005-0000-0000-000023000000}"/>
    <cellStyle name="S7" xfId="36" xr:uid="{00000000-0005-0000-0000-000024000000}"/>
    <cellStyle name="S8" xfId="37" xr:uid="{00000000-0005-0000-0000-000025000000}"/>
    <cellStyle name="S9" xfId="38" xr:uid="{00000000-0005-0000-0000-000026000000}"/>
    <cellStyle name="Акцент1 2" xfId="39" xr:uid="{00000000-0005-0000-0000-000027000000}"/>
    <cellStyle name="Акцент2 2" xfId="40" xr:uid="{00000000-0005-0000-0000-000028000000}"/>
    <cellStyle name="Акцент3 2" xfId="41" xr:uid="{00000000-0005-0000-0000-000029000000}"/>
    <cellStyle name="Акцент4 2" xfId="42" xr:uid="{00000000-0005-0000-0000-00002A000000}"/>
    <cellStyle name="Акцент5 2" xfId="43" xr:uid="{00000000-0005-0000-0000-00002B000000}"/>
    <cellStyle name="Акцент6 2" xfId="44" xr:uid="{00000000-0005-0000-0000-00002C000000}"/>
    <cellStyle name="Ввод  2" xfId="45" xr:uid="{00000000-0005-0000-0000-00002D000000}"/>
    <cellStyle name="Вывод 2" xfId="46" xr:uid="{00000000-0005-0000-0000-00002E000000}"/>
    <cellStyle name="Вычисление 2" xfId="47" xr:uid="{00000000-0005-0000-0000-00002F000000}"/>
    <cellStyle name="Гиперссылка 2" xfId="48" xr:uid="{00000000-0005-0000-0000-000030000000}"/>
    <cellStyle name="Заголовок 1 2" xfId="49" xr:uid="{00000000-0005-0000-0000-000031000000}"/>
    <cellStyle name="Заголовок 2 2" xfId="50" xr:uid="{00000000-0005-0000-0000-000032000000}"/>
    <cellStyle name="Заголовок 3 2" xfId="51" xr:uid="{00000000-0005-0000-0000-000033000000}"/>
    <cellStyle name="Заголовок 4 2" xfId="52" xr:uid="{00000000-0005-0000-0000-000034000000}"/>
    <cellStyle name="Итог 2" xfId="53" xr:uid="{00000000-0005-0000-0000-000035000000}"/>
    <cellStyle name="Контрольная ячейка 2" xfId="54" xr:uid="{00000000-0005-0000-0000-000036000000}"/>
    <cellStyle name="Название 2" xfId="55" xr:uid="{00000000-0005-0000-0000-000037000000}"/>
    <cellStyle name="Нейтральный 2" xfId="56" xr:uid="{00000000-0005-0000-0000-000038000000}"/>
    <cellStyle name="Обычный" xfId="0" builtinId="0"/>
    <cellStyle name="Обычный 2" xfId="57" xr:uid="{00000000-0005-0000-0000-00003A000000}"/>
    <cellStyle name="Обычный 2 2" xfId="58" xr:uid="{00000000-0005-0000-0000-00003B000000}"/>
    <cellStyle name="Обычный 2 2 2" xfId="112" xr:uid="{CD64A3F7-80D5-4C01-B770-BDA3AEBC58F1}"/>
    <cellStyle name="Обычный 2 3" xfId="59" xr:uid="{00000000-0005-0000-0000-00003C000000}"/>
    <cellStyle name="Обычный 2 4" xfId="60" xr:uid="{00000000-0005-0000-0000-00003D000000}"/>
    <cellStyle name="Обычный 27" xfId="113" xr:uid="{5A4F9501-E95E-4F49-A8EC-CBF50465A8D7}"/>
    <cellStyle name="Обычный 3" xfId="61" xr:uid="{00000000-0005-0000-0000-00003E000000}"/>
    <cellStyle name="Обычный 3 2" xfId="62" xr:uid="{00000000-0005-0000-0000-00003F000000}"/>
    <cellStyle name="Обычный 3 2 2" xfId="63" xr:uid="{00000000-0005-0000-0000-000040000000}"/>
    <cellStyle name="Обычный 3 2 3" xfId="64" xr:uid="{00000000-0005-0000-0000-000041000000}"/>
    <cellStyle name="Обычный 3 3" xfId="65" xr:uid="{00000000-0005-0000-0000-000042000000}"/>
    <cellStyle name="Обычный 4" xfId="66" xr:uid="{00000000-0005-0000-0000-000043000000}"/>
    <cellStyle name="Обычный 5" xfId="67" xr:uid="{00000000-0005-0000-0000-000044000000}"/>
    <cellStyle name="Обычный 5 2" xfId="68" xr:uid="{00000000-0005-0000-0000-000045000000}"/>
    <cellStyle name="Обычный 6" xfId="69" xr:uid="{00000000-0005-0000-0000-000046000000}"/>
    <cellStyle name="Обычный 7" xfId="70" xr:uid="{00000000-0005-0000-0000-000047000000}"/>
    <cellStyle name="Плохой 2" xfId="71" xr:uid="{00000000-0005-0000-0000-00004E000000}"/>
    <cellStyle name="Пояснение 2" xfId="72" xr:uid="{00000000-0005-0000-0000-00004F000000}"/>
    <cellStyle name="Примечание 2" xfId="73" xr:uid="{00000000-0005-0000-0000-000050000000}"/>
    <cellStyle name="Процентный 2" xfId="74" xr:uid="{00000000-0005-0000-0000-000051000000}"/>
    <cellStyle name="Процентный 2 2" xfId="75" xr:uid="{00000000-0005-0000-0000-000052000000}"/>
    <cellStyle name="Процентный 3" xfId="76" xr:uid="{00000000-0005-0000-0000-000053000000}"/>
    <cellStyle name="Связанная ячейка 2" xfId="77" xr:uid="{00000000-0005-0000-0000-000054000000}"/>
    <cellStyle name="Стиль 1" xfId="78" xr:uid="{00000000-0005-0000-0000-000055000000}"/>
    <cellStyle name="Текст предупреждения 2" xfId="79" xr:uid="{00000000-0005-0000-0000-000056000000}"/>
    <cellStyle name="Тысячи [0]_Birga" xfId="80" xr:uid="{00000000-0005-0000-0000-000057000000}"/>
    <cellStyle name="Тысячи_Birga" xfId="81" xr:uid="{00000000-0005-0000-0000-000058000000}"/>
    <cellStyle name="Финансовый" xfId="108" builtinId="3"/>
    <cellStyle name="Финансовый [0] 2" xfId="83" xr:uid="{00000000-0005-0000-0000-00005A000000}"/>
    <cellStyle name="Финансовый [0] 3" xfId="84" xr:uid="{00000000-0005-0000-0000-00005B000000}"/>
    <cellStyle name="Финансовый 10" xfId="85" xr:uid="{00000000-0005-0000-0000-00005C000000}"/>
    <cellStyle name="Финансовый 11" xfId="86" xr:uid="{00000000-0005-0000-0000-00005D000000}"/>
    <cellStyle name="Финансовый 12" xfId="87" xr:uid="{00000000-0005-0000-0000-00005E000000}"/>
    <cellStyle name="Финансовый 13" xfId="88" xr:uid="{00000000-0005-0000-0000-00005F000000}"/>
    <cellStyle name="Финансовый 2" xfId="89" xr:uid="{00000000-0005-0000-0000-000060000000}"/>
    <cellStyle name="Финансовый 2 2" xfId="90" xr:uid="{00000000-0005-0000-0000-000061000000}"/>
    <cellStyle name="Финансовый 2 3" xfId="91" xr:uid="{00000000-0005-0000-0000-000062000000}"/>
    <cellStyle name="Финансовый 3" xfId="92" xr:uid="{00000000-0005-0000-0000-000063000000}"/>
    <cellStyle name="Финансовый 3 2" xfId="93" xr:uid="{00000000-0005-0000-0000-000064000000}"/>
    <cellStyle name="Финансовый 3 3" xfId="94" xr:uid="{00000000-0005-0000-0000-000065000000}"/>
    <cellStyle name="Финансовый 4" xfId="95" xr:uid="{00000000-0005-0000-0000-000066000000}"/>
    <cellStyle name="Финансовый 4 2" xfId="96" xr:uid="{00000000-0005-0000-0000-000067000000}"/>
    <cellStyle name="Финансовый 5" xfId="97" xr:uid="{00000000-0005-0000-0000-000068000000}"/>
    <cellStyle name="Финансовый 5 2" xfId="98" xr:uid="{00000000-0005-0000-0000-000069000000}"/>
    <cellStyle name="Финансовый 5 3" xfId="99" xr:uid="{00000000-0005-0000-0000-00006A000000}"/>
    <cellStyle name="Финансовый 6" xfId="100" xr:uid="{00000000-0005-0000-0000-00006B000000}"/>
    <cellStyle name="Финансовый 6 2" xfId="101" xr:uid="{00000000-0005-0000-0000-00006C000000}"/>
    <cellStyle name="Финансовый 7" xfId="102" xr:uid="{00000000-0005-0000-0000-00006D000000}"/>
    <cellStyle name="Финансовый 8" xfId="103" xr:uid="{00000000-0005-0000-0000-00006E000000}"/>
    <cellStyle name="Финансовый 8 2" xfId="104" xr:uid="{00000000-0005-0000-0000-00006F000000}"/>
    <cellStyle name="Финансовый 9" xfId="105" xr:uid="{00000000-0005-0000-0000-000070000000}"/>
    <cellStyle name="Хороший 2" xfId="106" xr:uid="{00000000-0005-0000-0000-000071000000}"/>
    <cellStyle name="표준_China Fund Subscription" xfId="107" xr:uid="{00000000-0005-0000-0000-000072000000}"/>
  </cellStyles>
  <dxfs count="0"/>
  <tableStyles count="0" defaultTableStyle="TableStyleMedium2" defaultPivotStyle="PivotStyleLight16"/>
  <colors>
    <mruColors>
      <color rgb="FFDE228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l.akhmettayev/Desktop/IFRS%20audit%20311220/KN_IFRS_TB_311220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PL"/>
      <sheetName val="TS 31.03.21"/>
      <sheetName val="TS"/>
      <sheetName val="SAD кор-ки 31.03.21"/>
      <sheetName val="700Н 31.03.21"/>
      <sheetName val="SAD кор-ки"/>
      <sheetName val="700Н 31.12.20"/>
    </sheetNames>
    <sheetDataSet>
      <sheetData sheetId="0"/>
      <sheetData sheetId="1"/>
      <sheetData sheetId="2">
        <row r="10">
          <cell r="AT10">
            <v>1.7462298274040222E-10</v>
          </cell>
        </row>
      </sheetData>
      <sheetData sheetId="3">
        <row r="1">
          <cell r="BJ1">
            <v>58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DDED-749C-4261-BE54-694F500237E0}">
  <dimension ref="A1:F62"/>
  <sheetViews>
    <sheetView topLeftCell="A22" zoomScaleNormal="100" workbookViewId="0">
      <selection activeCell="A34" sqref="A34"/>
    </sheetView>
  </sheetViews>
  <sheetFormatPr defaultRowHeight="14.4"/>
  <cols>
    <col min="1" max="1" width="66.44140625" style="39" customWidth="1"/>
    <col min="2" max="2" width="4.5546875" style="39" customWidth="1"/>
    <col min="3" max="4" width="14.5546875" style="39" bestFit="1" customWidth="1"/>
    <col min="5" max="5" width="11.5546875" style="39" bestFit="1" customWidth="1"/>
    <col min="6" max="6" width="9.5546875" style="39" bestFit="1" customWidth="1"/>
    <col min="7" max="16384" width="8.88671875" style="39"/>
  </cols>
  <sheetData>
    <row r="1" spans="1:4">
      <c r="A1" s="2" t="s">
        <v>0</v>
      </c>
      <c r="B1" s="2"/>
    </row>
    <row r="2" spans="1:4" ht="12.6" customHeight="1">
      <c r="A2" s="2"/>
      <c r="B2" s="2"/>
      <c r="C2" s="2"/>
    </row>
    <row r="3" spans="1:4" ht="49.5" customHeight="1" thickBot="1">
      <c r="A3" s="46" t="s">
        <v>77</v>
      </c>
      <c r="B3" s="46"/>
      <c r="C3" s="3" t="s">
        <v>79</v>
      </c>
      <c r="D3" s="3" t="s">
        <v>67</v>
      </c>
    </row>
    <row r="4" spans="1:4">
      <c r="A4" s="2" t="s">
        <v>13</v>
      </c>
      <c r="B4" s="2"/>
      <c r="C4" s="2"/>
      <c r="D4" s="2"/>
    </row>
    <row r="5" spans="1:4">
      <c r="A5" s="4" t="s">
        <v>14</v>
      </c>
      <c r="B5" s="4">
        <v>1</v>
      </c>
      <c r="C5" s="5">
        <v>234473024</v>
      </c>
      <c r="D5" s="5">
        <v>263348476</v>
      </c>
    </row>
    <row r="6" spans="1:4">
      <c r="A6" s="4" t="s">
        <v>15</v>
      </c>
      <c r="B6" s="4"/>
      <c r="C6" s="5">
        <v>46213989</v>
      </c>
      <c r="D6" s="5">
        <v>46862194</v>
      </c>
    </row>
    <row r="7" spans="1:4">
      <c r="A7" s="4" t="s">
        <v>16</v>
      </c>
      <c r="B7" s="4">
        <v>2</v>
      </c>
      <c r="C7" s="6">
        <v>1428700374</v>
      </c>
      <c r="D7" s="6">
        <v>784302625</v>
      </c>
    </row>
    <row r="8" spans="1:4">
      <c r="A8" s="4" t="s">
        <v>17</v>
      </c>
      <c r="B8" s="4">
        <v>3</v>
      </c>
      <c r="C8" s="6">
        <v>169669056</v>
      </c>
      <c r="D8" s="6">
        <v>146011371</v>
      </c>
    </row>
    <row r="9" spans="1:4">
      <c r="A9" s="4" t="s">
        <v>74</v>
      </c>
      <c r="B9" s="4"/>
      <c r="C9" s="6">
        <v>101521611</v>
      </c>
      <c r="D9" s="6">
        <v>0</v>
      </c>
    </row>
    <row r="10" spans="1:4">
      <c r="A10" s="4" t="s">
        <v>18</v>
      </c>
      <c r="B10" s="4">
        <v>4</v>
      </c>
      <c r="C10" s="6">
        <v>611047742</v>
      </c>
      <c r="D10" s="6">
        <v>295357158</v>
      </c>
    </row>
    <row r="11" spans="1:4">
      <c r="A11" s="4" t="s">
        <v>19</v>
      </c>
      <c r="B11" s="4"/>
      <c r="C11" s="6">
        <v>20558777</v>
      </c>
      <c r="D11" s="6">
        <v>12384678</v>
      </c>
    </row>
    <row r="12" spans="1:4">
      <c r="A12" s="4" t="s">
        <v>20</v>
      </c>
      <c r="B12" s="4"/>
      <c r="C12" s="6">
        <v>7766196</v>
      </c>
      <c r="D12" s="6">
        <v>6560435</v>
      </c>
    </row>
    <row r="13" spans="1:4">
      <c r="A13" s="4" t="s">
        <v>50</v>
      </c>
      <c r="B13" s="4"/>
      <c r="C13" s="6">
        <v>1037095</v>
      </c>
      <c r="D13" s="6">
        <v>1740866</v>
      </c>
    </row>
    <row r="14" spans="1:4">
      <c r="A14" s="4" t="s">
        <v>51</v>
      </c>
      <c r="B14" s="4"/>
      <c r="C14" s="6">
        <v>704589</v>
      </c>
      <c r="D14" s="6">
        <v>784887</v>
      </c>
    </row>
    <row r="15" spans="1:4">
      <c r="A15" s="4" t="s">
        <v>52</v>
      </c>
      <c r="B15" s="4"/>
      <c r="C15" s="6">
        <v>4817341</v>
      </c>
      <c r="D15" s="6">
        <v>4244895</v>
      </c>
    </row>
    <row r="16" spans="1:4">
      <c r="A16" s="4" t="s">
        <v>21</v>
      </c>
      <c r="B16" s="4"/>
      <c r="C16" s="6">
        <v>6152323</v>
      </c>
      <c r="D16" s="6">
        <v>3797963</v>
      </c>
    </row>
    <row r="17" spans="1:5">
      <c r="A17" s="4" t="s">
        <v>22</v>
      </c>
      <c r="B17" s="4"/>
      <c r="C17" s="6">
        <v>270453</v>
      </c>
      <c r="D17" s="6">
        <v>841120</v>
      </c>
    </row>
    <row r="18" spans="1:5">
      <c r="A18" s="4" t="s">
        <v>68</v>
      </c>
      <c r="B18" s="4"/>
      <c r="C18" s="6">
        <v>0</v>
      </c>
      <c r="D18" s="6">
        <v>73180</v>
      </c>
    </row>
    <row r="19" spans="1:5">
      <c r="A19" s="4" t="s">
        <v>12</v>
      </c>
      <c r="B19" s="4"/>
      <c r="C19" s="6">
        <v>739520</v>
      </c>
      <c r="D19" s="6">
        <v>739520</v>
      </c>
    </row>
    <row r="20" spans="1:5" ht="15" thickBot="1">
      <c r="A20" s="7" t="s">
        <v>1</v>
      </c>
      <c r="B20" s="7"/>
      <c r="C20" s="38">
        <f>5370568+118409</f>
        <v>5488977</v>
      </c>
      <c r="D20" s="38">
        <v>3102441</v>
      </c>
    </row>
    <row r="21" spans="1:5">
      <c r="A21" s="4"/>
      <c r="B21" s="4"/>
      <c r="C21" s="27"/>
      <c r="D21" s="27"/>
    </row>
    <row r="22" spans="1:5" ht="15" thickBot="1">
      <c r="A22" s="9" t="s">
        <v>23</v>
      </c>
      <c r="B22" s="9"/>
      <c r="C22" s="28">
        <f>SUM(C5:C20)</f>
        <v>2639161067</v>
      </c>
      <c r="D22" s="28">
        <f>SUM(D5:D20)</f>
        <v>1570151809</v>
      </c>
      <c r="E22" s="47"/>
    </row>
    <row r="23" spans="1:5" ht="15" thickTop="1">
      <c r="A23" s="4"/>
      <c r="B23" s="4"/>
      <c r="C23" s="4"/>
      <c r="D23" s="4"/>
    </row>
    <row r="24" spans="1:5">
      <c r="A24" s="2" t="s">
        <v>24</v>
      </c>
      <c r="B24" s="2"/>
      <c r="C24" s="4"/>
      <c r="D24" s="4"/>
    </row>
    <row r="25" spans="1:5">
      <c r="A25" s="2"/>
      <c r="B25" s="2"/>
      <c r="C25" s="4"/>
      <c r="D25" s="4"/>
    </row>
    <row r="26" spans="1:5">
      <c r="A26" s="2" t="s">
        <v>25</v>
      </c>
      <c r="B26" s="2"/>
      <c r="C26" s="4"/>
      <c r="D26" s="4"/>
    </row>
    <row r="27" spans="1:5">
      <c r="A27" s="4" t="s">
        <v>48</v>
      </c>
      <c r="B27" s="4"/>
      <c r="C27" s="5">
        <v>1820304</v>
      </c>
      <c r="D27" s="29">
        <v>0</v>
      </c>
    </row>
    <row r="28" spans="1:5">
      <c r="A28" s="4" t="s">
        <v>26</v>
      </c>
      <c r="B28" s="4">
        <v>5</v>
      </c>
      <c r="C28" s="5">
        <v>1281048382</v>
      </c>
      <c r="D28" s="5">
        <v>534542459</v>
      </c>
    </row>
    <row r="29" spans="1:5">
      <c r="A29" s="4" t="s">
        <v>11</v>
      </c>
      <c r="B29" s="4">
        <v>6</v>
      </c>
      <c r="C29" s="5">
        <v>747734355</v>
      </c>
      <c r="D29" s="5">
        <v>622486736</v>
      </c>
    </row>
    <row r="30" spans="1:5">
      <c r="A30" s="4" t="s">
        <v>27</v>
      </c>
      <c r="B30" s="4"/>
      <c r="C30" s="5">
        <v>21327980</v>
      </c>
      <c r="D30" s="5">
        <v>21997127</v>
      </c>
    </row>
    <row r="31" spans="1:5">
      <c r="A31" s="4" t="s">
        <v>10</v>
      </c>
      <c r="B31" s="4"/>
      <c r="C31" s="5" t="s">
        <v>83</v>
      </c>
      <c r="D31" s="29">
        <v>0</v>
      </c>
    </row>
    <row r="32" spans="1:5">
      <c r="A32" s="4" t="s">
        <v>28</v>
      </c>
      <c r="B32" s="4"/>
      <c r="C32" s="5">
        <v>4869010</v>
      </c>
      <c r="D32" s="5">
        <v>3830001</v>
      </c>
    </row>
    <row r="33" spans="1:6">
      <c r="A33" s="4" t="s">
        <v>69</v>
      </c>
      <c r="B33" s="4"/>
      <c r="C33" s="5">
        <v>0</v>
      </c>
      <c r="D33" s="5">
        <v>5988020</v>
      </c>
    </row>
    <row r="34" spans="1:6">
      <c r="A34" s="4" t="s">
        <v>53</v>
      </c>
      <c r="B34" s="4"/>
      <c r="C34" s="5">
        <v>21710409</v>
      </c>
      <c r="D34" s="5">
        <v>14390027</v>
      </c>
    </row>
    <row r="35" spans="1:6">
      <c r="A35" s="4" t="s">
        <v>54</v>
      </c>
      <c r="B35" s="4"/>
      <c r="C35" s="5">
        <v>79591080</v>
      </c>
      <c r="D35" s="5">
        <v>53796989</v>
      </c>
    </row>
    <row r="36" spans="1:6">
      <c r="A36" s="4" t="s">
        <v>9</v>
      </c>
      <c r="B36" s="4"/>
      <c r="C36" s="5">
        <v>6577848</v>
      </c>
      <c r="D36" s="5">
        <v>3963869</v>
      </c>
    </row>
    <row r="37" spans="1:6">
      <c r="A37" s="4" t="s">
        <v>29</v>
      </c>
      <c r="B37" s="4"/>
      <c r="C37" s="5">
        <v>885711</v>
      </c>
      <c r="D37" s="5">
        <v>419260</v>
      </c>
    </row>
    <row r="38" spans="1:6">
      <c r="A38" s="4" t="s">
        <v>70</v>
      </c>
      <c r="B38" s="4"/>
      <c r="C38" s="5">
        <v>224785962</v>
      </c>
      <c r="D38" s="5">
        <v>147906554</v>
      </c>
    </row>
    <row r="39" spans="1:6" ht="15" thickBot="1">
      <c r="A39" s="7" t="s">
        <v>30</v>
      </c>
      <c r="B39" s="7"/>
      <c r="C39" s="8">
        <v>6903968</v>
      </c>
      <c r="D39" s="8">
        <v>3344876</v>
      </c>
    </row>
    <row r="40" spans="1:6">
      <c r="A40" s="2"/>
      <c r="B40" s="2"/>
    </row>
    <row r="41" spans="1:6" ht="15" thickBot="1">
      <c r="A41" s="9" t="s">
        <v>2</v>
      </c>
      <c r="B41" s="9"/>
      <c r="C41" s="30">
        <f>SUM(C27:C39)</f>
        <v>2397255009</v>
      </c>
      <c r="D41" s="30">
        <f>SUM(D27:D39)</f>
        <v>1412665918</v>
      </c>
      <c r="F41" s="48"/>
    </row>
    <row r="42" spans="1:6" ht="15" thickTop="1">
      <c r="A42" s="2"/>
      <c r="B42" s="2"/>
      <c r="C42" s="4"/>
      <c r="D42" s="4"/>
    </row>
    <row r="43" spans="1:6">
      <c r="A43" s="2" t="s">
        <v>31</v>
      </c>
      <c r="B43" s="2"/>
      <c r="C43" s="4">
        <v>0</v>
      </c>
      <c r="D43" s="4"/>
    </row>
    <row r="44" spans="1:6">
      <c r="A44" s="4" t="s">
        <v>32</v>
      </c>
      <c r="B44" s="4">
        <v>7</v>
      </c>
      <c r="C44" s="5">
        <v>98510824</v>
      </c>
      <c r="D44" s="5">
        <v>66822797</v>
      </c>
      <c r="E44" s="47"/>
    </row>
    <row r="45" spans="1:6">
      <c r="A45" s="4" t="s">
        <v>71</v>
      </c>
      <c r="B45" s="4"/>
      <c r="C45" s="5">
        <v>0</v>
      </c>
      <c r="D45" s="5">
        <v>0</v>
      </c>
      <c r="E45" s="47"/>
    </row>
    <row r="46" spans="1:6">
      <c r="A46" s="4" t="s">
        <v>47</v>
      </c>
      <c r="B46" s="4"/>
      <c r="C46" s="5">
        <v>11181920</v>
      </c>
      <c r="D46" s="5">
        <v>17106927</v>
      </c>
      <c r="E46" s="47"/>
      <c r="F46" s="47"/>
    </row>
    <row r="47" spans="1:6" ht="27.6">
      <c r="A47" s="10" t="s">
        <v>33</v>
      </c>
      <c r="B47" s="10"/>
      <c r="C47" s="5">
        <v>2225714</v>
      </c>
      <c r="D47" s="5">
        <v>605572</v>
      </c>
      <c r="E47" s="47"/>
    </row>
    <row r="48" spans="1:6">
      <c r="A48" s="10" t="s">
        <v>72</v>
      </c>
      <c r="B48" s="10"/>
      <c r="C48" s="5">
        <v>932583</v>
      </c>
      <c r="D48" s="5">
        <v>1375471</v>
      </c>
      <c r="E48" s="47"/>
    </row>
    <row r="49" spans="1:5" ht="15" thickBot="1">
      <c r="A49" s="7" t="s">
        <v>5</v>
      </c>
      <c r="B49" s="7"/>
      <c r="C49" s="8">
        <v>129055017</v>
      </c>
      <c r="D49" s="8">
        <v>71575124</v>
      </c>
      <c r="E49" s="47"/>
    </row>
    <row r="50" spans="1:5">
      <c r="A50" s="2"/>
      <c r="B50" s="2"/>
      <c r="E50" s="47"/>
    </row>
    <row r="51" spans="1:5" ht="15" thickBot="1">
      <c r="A51" s="9" t="s">
        <v>3</v>
      </c>
      <c r="B51" s="9"/>
      <c r="C51" s="30">
        <f>SUM(C44:C49)</f>
        <v>241906058</v>
      </c>
      <c r="D51" s="30">
        <f>SUM(D44:D49)</f>
        <v>157485891</v>
      </c>
      <c r="E51" s="47"/>
    </row>
    <row r="52" spans="1:5" ht="15" thickTop="1">
      <c r="A52" s="2" t="s">
        <v>34</v>
      </c>
      <c r="B52" s="2"/>
      <c r="E52" s="47"/>
    </row>
    <row r="53" spans="1:5" ht="15" thickBot="1">
      <c r="A53" s="9" t="s">
        <v>35</v>
      </c>
      <c r="B53" s="9"/>
      <c r="C53" s="30">
        <f>C41+C51</f>
        <v>2639161067</v>
      </c>
      <c r="D53" s="30">
        <f>D41+D51</f>
        <v>1570151809</v>
      </c>
      <c r="E53" s="47"/>
    </row>
    <row r="54" spans="1:5" ht="15" thickTop="1">
      <c r="C54" s="48">
        <f>C53-C22</f>
        <v>0</v>
      </c>
      <c r="D54" s="48">
        <f>D53-D22</f>
        <v>0</v>
      </c>
      <c r="E54" s="47"/>
    </row>
    <row r="55" spans="1:5">
      <c r="E55" s="47"/>
    </row>
    <row r="56" spans="1:5">
      <c r="A56" s="11" t="s">
        <v>75</v>
      </c>
      <c r="B56" s="11"/>
      <c r="E56" s="47"/>
    </row>
    <row r="57" spans="1:5">
      <c r="A57" s="11"/>
      <c r="B57" s="11"/>
    </row>
    <row r="58" spans="1:5">
      <c r="A58" s="11" t="s">
        <v>76</v>
      </c>
      <c r="B58" s="11"/>
    </row>
    <row r="61" spans="1:5">
      <c r="A61" s="45" t="s">
        <v>73</v>
      </c>
      <c r="B61" s="45"/>
      <c r="C61" s="45"/>
      <c r="D61" s="45"/>
    </row>
    <row r="62" spans="1:5">
      <c r="A62" s="1" t="s">
        <v>8</v>
      </c>
      <c r="B62" s="1"/>
      <c r="C62" s="43"/>
      <c r="D62" s="44"/>
    </row>
  </sheetData>
  <mergeCells count="1">
    <mergeCell ref="A61:D61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D3091-B45B-4792-80E0-A6C01124A5F1}">
  <dimension ref="A1:I49"/>
  <sheetViews>
    <sheetView tabSelected="1" topLeftCell="A7" zoomScaleNormal="100" workbookViewId="0">
      <selection activeCell="A46" sqref="A46"/>
    </sheetView>
  </sheetViews>
  <sheetFormatPr defaultRowHeight="14.4"/>
  <cols>
    <col min="1" max="1" width="79.109375" style="39" customWidth="1"/>
    <col min="2" max="2" width="16.5546875" style="39" customWidth="1"/>
    <col min="3" max="3" width="2" style="39" customWidth="1"/>
    <col min="4" max="4" width="16.5546875" style="39" customWidth="1"/>
    <col min="5" max="5" width="12.33203125" style="39" customWidth="1"/>
    <col min="6" max="6" width="11.33203125" style="39" bestFit="1" customWidth="1"/>
    <col min="7" max="7" width="8.88671875" style="39"/>
    <col min="8" max="8" width="10.33203125" style="39" bestFit="1" customWidth="1"/>
    <col min="9" max="16384" width="8.88671875" style="39"/>
  </cols>
  <sheetData>
    <row r="1" spans="1:4">
      <c r="A1" s="12"/>
      <c r="B1" s="13"/>
      <c r="C1" s="2"/>
      <c r="D1" s="13"/>
    </row>
    <row r="2" spans="1:4">
      <c r="A2" s="12"/>
      <c r="C2" s="2"/>
    </row>
    <row r="3" spans="1:4">
      <c r="A3" s="14" t="s">
        <v>0</v>
      </c>
      <c r="C3" s="2"/>
    </row>
    <row r="4" spans="1:4">
      <c r="A4" s="12"/>
      <c r="B4" s="13"/>
      <c r="C4" s="2"/>
      <c r="D4" s="13"/>
    </row>
    <row r="5" spans="1:4" ht="73.8" customHeight="1" thickBot="1">
      <c r="A5" s="49" t="s">
        <v>78</v>
      </c>
      <c r="B5" s="3" t="s">
        <v>81</v>
      </c>
      <c r="C5" s="15"/>
      <c r="D5" s="3" t="s">
        <v>80</v>
      </c>
    </row>
    <row r="6" spans="1:4">
      <c r="A6" s="4" t="s">
        <v>36</v>
      </c>
      <c r="B6" s="16">
        <v>102677851</v>
      </c>
      <c r="C6" s="16"/>
      <c r="D6" s="16">
        <v>24559261</v>
      </c>
    </row>
    <row r="7" spans="1:4" ht="27.6">
      <c r="A7" s="10" t="s">
        <v>37</v>
      </c>
      <c r="B7" s="16">
        <v>144151394</v>
      </c>
      <c r="C7" s="16"/>
      <c r="D7" s="16">
        <v>52427564</v>
      </c>
    </row>
    <row r="8" spans="1:4" ht="15" thickBot="1">
      <c r="A8" s="7" t="s">
        <v>38</v>
      </c>
      <c r="B8" s="17">
        <v>-182409066</v>
      </c>
      <c r="C8" s="17"/>
      <c r="D8" s="17">
        <v>-58041267</v>
      </c>
    </row>
    <row r="9" spans="1:4">
      <c r="A9" s="4"/>
      <c r="B9" s="16"/>
      <c r="C9" s="16"/>
      <c r="D9" s="16"/>
    </row>
    <row r="10" spans="1:4">
      <c r="A10" s="2" t="s">
        <v>49</v>
      </c>
      <c r="B10" s="26">
        <f>SUM(B6:B9)</f>
        <v>64420179</v>
      </c>
      <c r="C10" s="26">
        <f t="shared" ref="C10" si="0">C6+C7+C8</f>
        <v>0</v>
      </c>
      <c r="D10" s="26">
        <f>SUM(D6:D9)</f>
        <v>18945558</v>
      </c>
    </row>
    <row r="11" spans="1:4">
      <c r="A11" s="2"/>
      <c r="B11" s="26"/>
      <c r="C11" s="26"/>
      <c r="D11" s="26"/>
    </row>
    <row r="12" spans="1:4" ht="15" thickBot="1">
      <c r="A12" s="7" t="s">
        <v>65</v>
      </c>
      <c r="B12" s="17">
        <v>-12885632</v>
      </c>
      <c r="C12" s="19">
        <f>C7+C8+C9</f>
        <v>0</v>
      </c>
      <c r="D12" s="17">
        <v>-5167797</v>
      </c>
    </row>
    <row r="13" spans="1:4">
      <c r="A13" s="2" t="s">
        <v>66</v>
      </c>
      <c r="B13" s="40">
        <f>B10+B12</f>
        <v>51534547</v>
      </c>
      <c r="C13" s="26"/>
      <c r="D13" s="40">
        <f>D10+D12</f>
        <v>13777761</v>
      </c>
    </row>
    <row r="14" spans="1:4">
      <c r="A14" s="4" t="s">
        <v>55</v>
      </c>
      <c r="B14" s="16">
        <v>93394124</v>
      </c>
      <c r="C14" s="26"/>
      <c r="D14" s="16">
        <v>24132526</v>
      </c>
    </row>
    <row r="15" spans="1:4" ht="15" thickBot="1">
      <c r="A15" s="7" t="s">
        <v>56</v>
      </c>
      <c r="B15" s="17">
        <v>-3054553</v>
      </c>
      <c r="C15" s="19"/>
      <c r="D15" s="17">
        <v>-1588737</v>
      </c>
    </row>
    <row r="16" spans="1:4">
      <c r="A16" s="33" t="s">
        <v>57</v>
      </c>
      <c r="B16" s="41">
        <f>B14+B15</f>
        <v>90339571</v>
      </c>
      <c r="C16" s="26"/>
      <c r="D16" s="41">
        <f>D14+D15</f>
        <v>22543789</v>
      </c>
    </row>
    <row r="17" spans="1:6" ht="15" thickBot="1">
      <c r="A17" s="32" t="s">
        <v>58</v>
      </c>
      <c r="B17" s="17">
        <v>-8024153</v>
      </c>
      <c r="C17" s="19"/>
      <c r="D17" s="17">
        <v>-1585076</v>
      </c>
    </row>
    <row r="18" spans="1:6" ht="15" thickBot="1">
      <c r="A18" s="36" t="s">
        <v>59</v>
      </c>
      <c r="B18" s="42">
        <f>B16+B17</f>
        <v>82315418</v>
      </c>
      <c r="C18" s="37"/>
      <c r="D18" s="42">
        <f>D16+D17</f>
        <v>20958713</v>
      </c>
    </row>
    <row r="19" spans="1:6">
      <c r="A19" s="31" t="s">
        <v>60</v>
      </c>
      <c r="B19" s="16">
        <v>-10105157</v>
      </c>
      <c r="C19" s="26"/>
      <c r="D19" s="16">
        <v>-5766889</v>
      </c>
    </row>
    <row r="20" spans="1:6" ht="15" thickBot="1">
      <c r="A20" s="32" t="s">
        <v>61</v>
      </c>
      <c r="B20" s="17">
        <v>-25874389</v>
      </c>
      <c r="C20" s="19"/>
      <c r="D20" s="17">
        <v>-6030689</v>
      </c>
    </row>
    <row r="21" spans="1:6" ht="15" thickBot="1">
      <c r="A21" s="35" t="s">
        <v>62</v>
      </c>
      <c r="B21" s="34">
        <v>-35979546</v>
      </c>
      <c r="C21" s="26"/>
      <c r="D21" s="34">
        <f>D19+D20</f>
        <v>-11797578</v>
      </c>
    </row>
    <row r="22" spans="1:6">
      <c r="A22" s="23" t="s">
        <v>63</v>
      </c>
      <c r="B22" s="21">
        <f>B18+B21</f>
        <v>46335872</v>
      </c>
      <c r="C22" s="21"/>
      <c r="D22" s="21">
        <f>D18+D21</f>
        <v>9161135</v>
      </c>
      <c r="F22" s="40"/>
    </row>
    <row r="23" spans="1:6">
      <c r="A23" s="2"/>
      <c r="B23" s="26"/>
      <c r="C23" s="26"/>
      <c r="D23" s="26"/>
      <c r="F23" s="40"/>
    </row>
    <row r="24" spans="1:6">
      <c r="A24" s="4" t="s">
        <v>39</v>
      </c>
      <c r="B24" s="16">
        <v>56584739</v>
      </c>
      <c r="C24" s="16"/>
      <c r="D24" s="16">
        <v>22891441</v>
      </c>
    </row>
    <row r="25" spans="1:6">
      <c r="A25" s="4" t="s">
        <v>40</v>
      </c>
      <c r="B25" s="16">
        <v>-74415754</v>
      </c>
      <c r="C25" s="16"/>
      <c r="D25" s="16">
        <v>-18398576</v>
      </c>
    </row>
    <row r="26" spans="1:6">
      <c r="A26" s="4" t="s">
        <v>64</v>
      </c>
      <c r="B26" s="16">
        <v>0</v>
      </c>
      <c r="C26" s="16"/>
      <c r="D26" s="16" t="s">
        <v>83</v>
      </c>
    </row>
    <row r="27" spans="1:6">
      <c r="A27" s="4" t="s">
        <v>82</v>
      </c>
      <c r="B27" s="16">
        <v>7003137</v>
      </c>
      <c r="C27" s="16"/>
      <c r="D27" s="16">
        <v>3320711</v>
      </c>
    </row>
    <row r="28" spans="1:6">
      <c r="A28" s="4" t="s">
        <v>41</v>
      </c>
      <c r="B28" s="16">
        <v>-10089448</v>
      </c>
      <c r="C28" s="22"/>
      <c r="D28" s="16">
        <v>17488075</v>
      </c>
    </row>
    <row r="29" spans="1:6">
      <c r="A29" s="4" t="s">
        <v>42</v>
      </c>
      <c r="B29" s="16">
        <v>36612423</v>
      </c>
      <c r="C29" s="22"/>
      <c r="D29" s="16">
        <v>16415893</v>
      </c>
    </row>
    <row r="30" spans="1:6">
      <c r="A30" s="4" t="s">
        <v>43</v>
      </c>
      <c r="B30" s="16">
        <v>1464439</v>
      </c>
      <c r="C30" s="16"/>
      <c r="D30" s="16">
        <v>457877</v>
      </c>
    </row>
    <row r="31" spans="1:6" ht="15" thickBot="1">
      <c r="A31" s="4" t="s">
        <v>6</v>
      </c>
      <c r="B31" s="16">
        <v>-1589811</v>
      </c>
      <c r="C31" s="16"/>
      <c r="D31" s="16">
        <v>629154</v>
      </c>
    </row>
    <row r="32" spans="1:6">
      <c r="A32" s="20"/>
      <c r="B32" s="24"/>
      <c r="C32" s="24"/>
      <c r="D32" s="24"/>
    </row>
    <row r="33" spans="1:9" ht="15" thickBot="1">
      <c r="A33" s="15" t="s">
        <v>44</v>
      </c>
      <c r="B33" s="18">
        <f>SUM(B24:B32)</f>
        <v>15569725</v>
      </c>
      <c r="C33" s="18"/>
      <c r="D33" s="18">
        <f>SUM(D24:D32)</f>
        <v>42804575</v>
      </c>
      <c r="F33" s="40"/>
      <c r="G33" s="40"/>
    </row>
    <row r="34" spans="1:9">
      <c r="A34" s="4"/>
      <c r="B34" s="16"/>
      <c r="C34" s="22"/>
      <c r="D34" s="16"/>
    </row>
    <row r="35" spans="1:9" ht="15" thickBot="1">
      <c r="A35" s="7" t="s">
        <v>4</v>
      </c>
      <c r="B35" s="17">
        <v>-55659114</v>
      </c>
      <c r="C35" s="17"/>
      <c r="D35" s="17">
        <v>-24649229</v>
      </c>
    </row>
    <row r="36" spans="1:9">
      <c r="A36" s="4" t="s">
        <v>45</v>
      </c>
      <c r="B36" s="16">
        <f>B13+B22+B33+B35</f>
        <v>57781030</v>
      </c>
      <c r="C36" s="16">
        <f>C22+C33+C35</f>
        <v>0</v>
      </c>
      <c r="D36" s="16">
        <f>D13+D22+D33+D35</f>
        <v>41094242</v>
      </c>
      <c r="E36" s="40"/>
      <c r="F36" s="40"/>
      <c r="H36" s="40"/>
      <c r="I36" s="40"/>
    </row>
    <row r="37" spans="1:9" ht="15" thickBot="1">
      <c r="A37" s="7" t="s">
        <v>7</v>
      </c>
      <c r="B37" s="17">
        <v>-744025</v>
      </c>
      <c r="C37" s="17"/>
      <c r="D37" s="17">
        <v>-153964</v>
      </c>
    </row>
    <row r="38" spans="1:9">
      <c r="A38" s="4"/>
      <c r="B38" s="16"/>
      <c r="C38" s="22"/>
      <c r="D38" s="16"/>
    </row>
    <row r="39" spans="1:9" ht="15" thickBot="1">
      <c r="A39" s="9" t="s">
        <v>46</v>
      </c>
      <c r="B39" s="25">
        <f>B36+B37</f>
        <v>57037005</v>
      </c>
      <c r="C39" s="25">
        <f>C36+C37</f>
        <v>0</v>
      </c>
      <c r="D39" s="25">
        <f>D36+D37</f>
        <v>40940278</v>
      </c>
    </row>
    <row r="40" spans="1:9" ht="15" thickTop="1">
      <c r="A40" s="2"/>
      <c r="B40" s="6"/>
      <c r="C40" s="4"/>
      <c r="D40" s="6"/>
    </row>
    <row r="41" spans="1:9">
      <c r="A41" s="2"/>
      <c r="B41" s="6"/>
      <c r="C41" s="4"/>
      <c r="D41" s="6"/>
    </row>
    <row r="43" spans="1:9">
      <c r="A43" s="11" t="s">
        <v>75</v>
      </c>
      <c r="B43" s="11"/>
    </row>
    <row r="44" spans="1:9">
      <c r="A44" s="11"/>
      <c r="B44" s="11"/>
    </row>
    <row r="45" spans="1:9">
      <c r="A45" s="11" t="s">
        <v>76</v>
      </c>
      <c r="B45" s="11"/>
    </row>
    <row r="48" spans="1:9">
      <c r="A48" s="45" t="s">
        <v>73</v>
      </c>
      <c r="B48" s="45"/>
      <c r="C48" s="45"/>
      <c r="D48" s="45"/>
    </row>
    <row r="49" spans="1:4">
      <c r="A49" s="1" t="s">
        <v>8</v>
      </c>
      <c r="B49" s="1"/>
      <c r="C49" s="43"/>
      <c r="D49" s="44"/>
    </row>
  </sheetData>
  <mergeCells count="1">
    <mergeCell ref="A48:D48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ББ</vt:lpstr>
      <vt:lpstr>ОПУиО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Azamat S</dc:creator>
  <cp:lastModifiedBy>Пралиева Сауле Амреевна</cp:lastModifiedBy>
  <cp:lastPrinted>2022-01-31T09:14:58Z</cp:lastPrinted>
  <dcterms:created xsi:type="dcterms:W3CDTF">2016-05-14T10:51:53Z</dcterms:created>
  <dcterms:modified xsi:type="dcterms:W3CDTF">2024-01-30T06:31:45Z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0-bc88714345d2_Enabled">
    <vt:lpwstr>true</vt:lpwstr>
  </property>
  <property fmtid="{D5CDD505-2E9C-101B-9397-08002B2CF9AE}" pid="3" name="MSIP_Label_defa4170-0d19-0005-0000-bc88714345d2_SetDate">
    <vt:lpwstr>2022-06-16T04:08:21Z</vt:lpwstr>
  </property>
  <property fmtid="{D5CDD505-2E9C-101B-9397-08002B2CF9AE}" pid="4" name="MSIP_Label_defa4170-0d19-0005-0000-bc88714345d2_Method">
    <vt:lpwstr>Privileged</vt:lpwstr>
  </property>
  <property fmtid="{D5CDD505-2E9C-101B-9397-08002B2CF9AE}" pid="5" name="MSIP_Label_defa4170-0d19-0005-0000-bc88714345d2_Name">
    <vt:lpwstr>defa4170-0d19-0005-0000-bc88714345d2</vt:lpwstr>
  </property>
  <property fmtid="{D5CDD505-2E9C-101B-9397-08002B2CF9AE}" pid="6" name="MSIP_Label_defa4170-0d19-0005-0000-bc88714345d2_SiteId">
    <vt:lpwstr>7470e6aa-7ba3-459b-b601-e987fc0a153a</vt:lpwstr>
  </property>
  <property fmtid="{D5CDD505-2E9C-101B-9397-08002B2CF9AE}" pid="7" name="MSIP_Label_defa4170-0d19-0005-0000-bc88714345d2_ActionId">
    <vt:lpwstr>1601c9a6-d573-441e-9ce2-b04de9230d00</vt:lpwstr>
  </property>
  <property fmtid="{D5CDD505-2E9C-101B-9397-08002B2CF9AE}" pid="8" name="MSIP_Label_defa4170-0d19-0005-0000-bc88714345d2_ContentBits">
    <vt:lpwstr>0</vt:lpwstr>
  </property>
</Properties>
</file>