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synology\Дбу\Бухгалтерия_АО Фридом Финанс\ОТЧЕТЫ\Квартальные отчеты АО Фридом Финанс\2023\Kase\2 кв 2023\неполная ФО\"/>
    </mc:Choice>
  </mc:AlternateContent>
  <xr:revisionPtr revIDLastSave="0" documentId="13_ncr:1_{4D4CFBC1-B239-406A-BE25-CE0ECE4242C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C41" i="3"/>
  <c r="C51" i="3" l="1"/>
  <c r="C33" i="4" l="1"/>
  <c r="C20" i="4"/>
  <c r="C15" i="4"/>
  <c r="C17" i="4" s="1"/>
  <c r="C9" i="4"/>
  <c r="C12" i="4" s="1"/>
  <c r="E36" i="4"/>
  <c r="E33" i="4"/>
  <c r="C21" i="4" l="1"/>
  <c r="C36" i="4"/>
  <c r="C39" i="4" s="1"/>
  <c r="E20" i="4"/>
  <c r="E17" i="4"/>
  <c r="E21" i="4" s="1"/>
  <c r="E9" i="4"/>
  <c r="E12" i="4" s="1"/>
  <c r="E15" i="4"/>
  <c r="D22" i="3"/>
  <c r="C53" i="3"/>
  <c r="C22" i="3"/>
  <c r="D51" i="3"/>
  <c r="D41" i="3"/>
  <c r="C54" i="3" l="1"/>
  <c r="D53" i="3"/>
  <c r="E39" i="4"/>
  <c r="A45" i="4" l="1"/>
  <c r="A43" i="4"/>
  <c r="D9" i="4" l="1"/>
  <c r="D36" i="4" l="1"/>
  <c r="D39" i="4" s="1"/>
</calcChain>
</file>

<file path=xl/sharedStrings.xml><?xml version="1.0" encoding="utf-8"?>
<sst xmlns="http://schemas.openxmlformats.org/spreadsheetml/2006/main" count="87" uniqueCount="83">
  <si>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</si>
  <si>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</si>
  <si>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</si>
  <si>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</si>
  <si>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</si>
  <si>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</si>
  <si>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</si>
  <si>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</si>
  <si>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</si>
  <si>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</si>
  <si>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</si>
  <si>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</si>
  <si>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</si>
  <si>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</si>
  <si>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</si>
  <si>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</si>
  <si>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</si>
  <si>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</si>
  <si>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</si>
  <si>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</si>
  <si>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</si>
  <si>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</si>
  <si>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</si>
  <si>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</si>
  <si>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</si>
  <si>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</si>
  <si>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</si>
  <si>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</si>
  <si>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</si>
  <si>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</si>
  <si>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</si>
  <si>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</si>
  <si>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</si>
  <si>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</si>
  <si>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</si>
  <si>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</si>
  <si>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</si>
  <si>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</si>
  <si>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</si>
  <si>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</si>
  <si>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</si>
  <si>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</si>
  <si>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</si>
  <si>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</si>
  <si>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</si>
  <si>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</si>
  <si>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</si>
  <si>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</si>
  <si>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</si>
  <si>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</si>
  <si>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</si>
  <si>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</si>
  <si>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</si>
  <si>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</si>
  <si>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</si>
  <si>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</si>
  <si>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</si>
  <si>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</si>
  <si>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</si>
  <si>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</si>
  <si>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</si>
  <si>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</si>
  <si>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</si>
  <si>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</si>
  <si>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</si>
  <si>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</si>
  <si>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</si>
  <si>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</si>
  <si>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</si>
  <si>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</si>
  <si>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Телефон: +7 (727) 311-10-64 вн.432</t>
  </si>
  <si>
    <t>31 декабря 2022 года</t>
  </si>
  <si>
    <t>Внеоборотные активы, предназначенные для продажи</t>
  </si>
  <si>
    <t>Прочие резервы</t>
  </si>
  <si>
    <t>Обязательства по продолжению участия</t>
  </si>
  <si>
    <t>Подлежащий оплате за приобретение</t>
  </si>
  <si>
    <t>Резервный капитал</t>
  </si>
  <si>
    <t>Заместитель Председателя Правления _____________________________ /Салыкбаев А.К. Дата  10.07.2023г.</t>
  </si>
  <si>
    <t>Главный бухгалтер ________________________________ / Хон Т.Э. Дата 10.07.2023 г.</t>
  </si>
  <si>
    <t xml:space="preserve">Промежуточный консолидированный сокращенный отчет о финансовом положении по состоянию на 30 июня 2023г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</si>
  <si>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Промежуточный консолидированный сокращенный отчет о совокупном доходе по состоянию на 30 июня 2023г  (в тысячах казахстанских тенге)              </t>
  </si>
  <si>
    <t>за шесть месяцев, завершившиеся на 30 июня 2023 года</t>
  </si>
  <si>
    <t>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</si>
</sst>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0" xfId="0" applyFont="1"/>
    <xf numFmtId="175" fontId="38" fillId="0" borderId="0" xfId="0" applyNumberFormat="1" applyFont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vertical="center" wrapText="1"/>
    </xf>
    <xf numFmtId="3" fontId="37" fillId="0" borderId="12" xfId="0" applyNumberFormat="1" applyFont="1" applyBorder="1" applyAlignment="1">
      <alignment horizontal="right" vertical="center"/>
    </xf>
    <xf numFmtId="3" fontId="0" fillId="0" borderId="0" xfId="0" applyNumberFormat="1"/>
    <xf numFmtId="173" fontId="0" fillId="0" borderId="0" xfId="0" applyNumberFormat="1"/>
    <xf numFmtId="0" fontId="34" fillId="0" borderId="0" xfId="0" applyFont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0" xfId="0" applyNumberFormat="1" applyFont="1" applyAlignment="1">
      <alignment vertical="center"/>
    </xf>
    <xf numFmtId="175" fontId="37" fillId="0" borderId="11" xfId="0" applyNumberFormat="1" applyFont="1" applyBorder="1" applyAlignment="1">
      <alignment vertical="center"/>
    </xf>
    <xf numFmtId="175" fontId="43" fillId="0" borderId="0" xfId="0" applyNumberFormat="1" applyFont="1"/>
    <xf numFmtId="175" fontId="38" fillId="0" borderId="0" xfId="0" applyNumberFormat="1" applyFont="1" applyAlignment="1">
      <alignment vertical="center"/>
    </xf>
    <xf numFmtId="175" fontId="38" fillId="0" borderId="11" xfId="0" applyNumberFormat="1" applyFont="1" applyBorder="1" applyAlignment="1">
      <alignment vertical="center"/>
    </xf>
    <xf numFmtId="0" fontId="41" fillId="0" borderId="0" xfId="0" applyFont="1" applyAlignment="1">
      <alignment vertical="center" wrapText="1"/>
    </xf>
    <xf numFmtId="173" fontId="42" fillId="0" borderId="0" xfId="0" applyNumberFormat="1" applyFont="1" applyAlignment="1">
      <alignment horizontal="right" vertical="center"/>
    </xf>
    <xf numFmtId="0" fontId="40" fillId="0" borderId="11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horizontal="right" vertical="center"/>
    </xf>
    <xf numFmtId="175" fontId="37" fillId="0" borderId="13" xfId="0" applyNumberFormat="1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41" fillId="0" borderId="11" xfId="0" applyFont="1" applyBorder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37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0" fillId="0" borderId="0" xfId="0" applyNumberFormat="1"/>
    <xf numFmtId="0" fontId="38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3" fontId="38" fillId="0" borderId="11" xfId="0" applyNumberFormat="1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35" fillId="0" borderId="0" xfId="0" applyFont="1" applyAlignment="1">
      <alignment horizontal="left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62"/>
  <sheetViews>
    <sheetView tabSelected="1" view="pageBreakPreview" topLeftCell="A31" zoomScale="98" zoomScaleNormal="100" zoomScaleSheetLayoutView="98" workbookViewId="0">
      <selection activeCell="E46" sqref="E46"/>
    </sheetView>
  </sheetViews>
  <sheetFormatPr defaultRowHeight="14.4"/>
  <cols>
    <col min="1" max="1" width="82.5546875" customWidth="1"/>
    <col min="2" max="2" width="4.5546875" customWidth="1"/>
    <col min="3" max="4" width="14.5546875" bestFit="1" customWidth="1"/>
    <col min="5" max="5" width="10.6640625" bestFit="1" customWidth="1"/>
    <col min="6" max="6" width="9.5546875" bestFit="1" customWidth="1"/>
  </cols>
  <sheetData>
    <row r="1" spans="1:4">
      <c r="A1" s="2" t="s">
        <v>0</v>
      </c>
      <c r="B1" s="2"/>
    </row>
    <row r="2" spans="1:4" ht="12.6" customHeight="1">
      <c r="A2" s="2"/>
      <c r="B2" s="2"/>
      <c r="C2" s="2"/>
    </row>
    <row r="3" spans="1:4" ht="49.5" customHeight="1" thickBot="1">
      <c r="A3" s="15" t="s">
        <v>79</v>
      </c>
      <c r="B3" s="15"/>
      <c r="C3" s="3" t="s">
        <v>82</v>
      </c>
      <c r="D3" s="3" t="s">
        <v>71</v>
      </c>
    </row>
    <row r="4" spans="1:4">
      <c r="A4" s="2" t="s">
        <v>13</v>
      </c>
      <c r="B4" s="2"/>
      <c r="C4" s="2"/>
      <c r="D4" s="2"/>
    </row>
    <row r="5" spans="1:4">
      <c r="A5" s="4" t="s">
        <v>14</v>
      </c>
      <c r="B5" s="4">
        <v>1</v>
      </c>
      <c r="C5" s="13">
        <v>250818313</v>
      </c>
      <c r="D5" s="13">
        <v>263348476</v>
      </c>
    </row>
    <row r="6" spans="1:4">
      <c r="A6" s="4" t="s">
        <v>15</v>
      </c>
      <c r="B6" s="4"/>
      <c r="C6" s="13">
        <v>40516160</v>
      </c>
      <c r="D6" s="13">
        <v>46862194</v>
      </c>
    </row>
    <row r="7" spans="1:4">
      <c r="A7" s="4" t="s">
        <v>16</v>
      </c>
      <c r="B7" s="4">
        <v>2</v>
      </c>
      <c r="C7" s="5">
        <v>1375296208</v>
      </c>
      <c r="D7" s="5">
        <v>784302625</v>
      </c>
    </row>
    <row r="8" spans="1:4">
      <c r="A8" s="4" t="s">
        <v>17</v>
      </c>
      <c r="B8" s="4">
        <v>3</v>
      </c>
      <c r="C8" s="5">
        <v>199820165</v>
      </c>
      <c r="D8" s="5">
        <v>146011371</v>
      </c>
    </row>
    <row r="9" spans="1:4">
      <c r="A9" s="4" t="s">
        <v>18</v>
      </c>
      <c r="B9" s="4">
        <v>4</v>
      </c>
      <c r="C9" s="5">
        <v>478949130</v>
      </c>
      <c r="D9" s="5">
        <v>295357158</v>
      </c>
    </row>
    <row r="10" spans="1:4">
      <c r="A10" s="4" t="s">
        <v>19</v>
      </c>
      <c r="B10" s="4"/>
      <c r="C10" s="5">
        <v>16972334</v>
      </c>
      <c r="D10" s="5">
        <v>12384678</v>
      </c>
    </row>
    <row r="11" spans="1:4">
      <c r="A11" s="4" t="s">
        <v>20</v>
      </c>
      <c r="B11" s="4"/>
      <c r="C11" s="5">
        <v>7704749</v>
      </c>
      <c r="D11" s="5">
        <v>6560435</v>
      </c>
    </row>
    <row r="12" spans="1:4">
      <c r="A12" s="4" t="s">
        <v>50</v>
      </c>
      <c r="B12" s="4"/>
      <c r="C12" s="5">
        <v>1359697</v>
      </c>
      <c r="D12" s="5">
        <v>1740866</v>
      </c>
    </row>
    <row r="13" spans="1:4">
      <c r="A13" s="4" t="s">
        <v>51</v>
      </c>
      <c r="B13" s="4"/>
      <c r="C13" s="5">
        <v>600808</v>
      </c>
      <c r="D13" s="5">
        <v>784887</v>
      </c>
    </row>
    <row r="14" spans="1:4">
      <c r="A14" s="4" t="s">
        <v>52</v>
      </c>
      <c r="B14" s="4"/>
      <c r="C14" s="5">
        <v>7189370</v>
      </c>
      <c r="D14" s="5">
        <v>4244895</v>
      </c>
    </row>
    <row r="15" spans="1:4">
      <c r="A15" s="4" t="s">
        <v>53</v>
      </c>
      <c r="B15" s="4"/>
      <c r="C15" s="5">
        <v>56639</v>
      </c>
      <c r="D15" s="5">
        <v>0</v>
      </c>
    </row>
    <row r="16" spans="1:4">
      <c r="A16" s="4" t="s">
        <v>21</v>
      </c>
      <c r="B16" s="4"/>
      <c r="C16" s="5">
        <v>6108333</v>
      </c>
      <c r="D16" s="5">
        <v>3797963</v>
      </c>
    </row>
    <row r="17" spans="1:5">
      <c r="A17" s="4" t="s">
        <v>22</v>
      </c>
      <c r="B17" s="4"/>
      <c r="C17" s="13">
        <v>426846</v>
      </c>
      <c r="D17" s="5">
        <v>841120</v>
      </c>
    </row>
    <row r="18" spans="1:5">
      <c r="A18" s="4" t="s">
        <v>72</v>
      </c>
      <c r="B18" s="4"/>
      <c r="C18" s="13">
        <v>10606</v>
      </c>
      <c r="D18" s="5">
        <v>73180</v>
      </c>
    </row>
    <row r="19" spans="1:5">
      <c r="A19" s="4" t="s">
        <v>12</v>
      </c>
      <c r="B19" s="4"/>
      <c r="C19" s="13">
        <v>739520</v>
      </c>
      <c r="D19" s="5">
        <v>739520</v>
      </c>
    </row>
    <row r="20" spans="1:5" ht="15" thickBot="1">
      <c r="A20" s="6" t="s">
        <v>1</v>
      </c>
      <c r="B20" s="6"/>
      <c r="C20" s="14">
        <v>9277072</v>
      </c>
      <c r="D20" s="47">
        <v>3102441</v>
      </c>
    </row>
    <row r="21" spans="1:5">
      <c r="A21" s="4"/>
      <c r="B21" s="4"/>
      <c r="C21" s="4"/>
      <c r="D21" s="48"/>
    </row>
    <row r="22" spans="1:5" ht="15" thickBot="1">
      <c r="A22" s="7" t="s">
        <v>23</v>
      </c>
      <c r="B22" s="7"/>
      <c r="C22" s="16">
        <f>SUM(C5:C20)</f>
        <v>2395845950</v>
      </c>
      <c r="D22" s="16">
        <f>SUM(D5:D20)</f>
        <v>1570151809</v>
      </c>
      <c r="E22" s="17"/>
    </row>
    <row r="23" spans="1:5" ht="15" thickTop="1">
      <c r="A23" s="4"/>
      <c r="B23" s="4"/>
      <c r="C23" s="4"/>
      <c r="D23" s="4"/>
    </row>
    <row r="24" spans="1:5">
      <c r="A24" s="2" t="s">
        <v>24</v>
      </c>
      <c r="B24" s="2"/>
      <c r="C24" s="2"/>
      <c r="D24" s="4"/>
    </row>
    <row r="25" spans="1:5">
      <c r="A25" s="2"/>
      <c r="B25" s="2"/>
      <c r="C25" s="2"/>
      <c r="D25" s="4"/>
    </row>
    <row r="26" spans="1:5">
      <c r="A26" s="2" t="s">
        <v>25</v>
      </c>
      <c r="B26" s="2"/>
      <c r="C26" s="2"/>
      <c r="D26" s="4"/>
    </row>
    <row r="27" spans="1:5">
      <c r="A27" s="4" t="s">
        <v>48</v>
      </c>
      <c r="B27" s="4"/>
      <c r="C27" s="13">
        <v>1508268</v>
      </c>
      <c r="D27" s="11">
        <v>0</v>
      </c>
    </row>
    <row r="28" spans="1:5">
      <c r="A28" s="4" t="s">
        <v>26</v>
      </c>
      <c r="B28" s="4">
        <v>5</v>
      </c>
      <c r="C28" s="13">
        <v>1135488188</v>
      </c>
      <c r="D28" s="13">
        <v>534542459</v>
      </c>
    </row>
    <row r="29" spans="1:5">
      <c r="A29" s="4" t="s">
        <v>11</v>
      </c>
      <c r="B29" s="4">
        <v>6</v>
      </c>
      <c r="C29" s="13">
        <v>725775979</v>
      </c>
      <c r="D29" s="13">
        <v>622486736</v>
      </c>
    </row>
    <row r="30" spans="1:5">
      <c r="A30" s="4" t="s">
        <v>27</v>
      </c>
      <c r="B30" s="4"/>
      <c r="C30" s="13">
        <v>27242709</v>
      </c>
      <c r="D30" s="13">
        <v>21997127</v>
      </c>
    </row>
    <row r="31" spans="1:5">
      <c r="A31" s="4" t="s">
        <v>10</v>
      </c>
      <c r="B31" s="4"/>
      <c r="C31" s="11">
        <v>0</v>
      </c>
      <c r="D31" s="11">
        <v>0</v>
      </c>
    </row>
    <row r="32" spans="1:5">
      <c r="A32" s="4" t="s">
        <v>28</v>
      </c>
      <c r="B32" s="4"/>
      <c r="C32" s="13">
        <v>7521584</v>
      </c>
      <c r="D32" s="13">
        <v>3830001</v>
      </c>
    </row>
    <row r="33" spans="1:6">
      <c r="A33" s="4" t="s">
        <v>75</v>
      </c>
      <c r="B33" s="4"/>
      <c r="C33" s="11">
        <v>0</v>
      </c>
      <c r="D33" s="13">
        <v>5988020</v>
      </c>
    </row>
    <row r="34" spans="1:6">
      <c r="A34" s="4" t="s">
        <v>54</v>
      </c>
      <c r="B34" s="4"/>
      <c r="C34" s="13">
        <v>22260773</v>
      </c>
      <c r="D34" s="13">
        <v>14390027</v>
      </c>
    </row>
    <row r="35" spans="1:6">
      <c r="A35" s="4" t="s">
        <v>55</v>
      </c>
      <c r="B35" s="4"/>
      <c r="C35" s="13">
        <v>59252281</v>
      </c>
      <c r="D35" s="13">
        <v>53796989</v>
      </c>
    </row>
    <row r="36" spans="1:6">
      <c r="A36" s="4" t="s">
        <v>9</v>
      </c>
      <c r="B36" s="4"/>
      <c r="C36" s="13">
        <v>6359307</v>
      </c>
      <c r="D36" s="13">
        <v>3963869</v>
      </c>
    </row>
    <row r="37" spans="1:6">
      <c r="A37" s="4" t="s">
        <v>29</v>
      </c>
      <c r="B37" s="4"/>
      <c r="C37" s="13">
        <v>503743</v>
      </c>
      <c r="D37" s="13">
        <v>419260</v>
      </c>
    </row>
    <row r="38" spans="1:6">
      <c r="A38" s="4" t="s">
        <v>74</v>
      </c>
      <c r="B38" s="4"/>
      <c r="C38" s="13">
        <v>207757482</v>
      </c>
      <c r="D38" s="13">
        <v>147906554</v>
      </c>
    </row>
    <row r="39" spans="1:6" ht="15" thickBot="1">
      <c r="A39" s="6" t="s">
        <v>30</v>
      </c>
      <c r="B39" s="6"/>
      <c r="C39" s="14">
        <v>4223146</v>
      </c>
      <c r="D39" s="14">
        <v>3344876</v>
      </c>
    </row>
    <row r="40" spans="1:6">
      <c r="A40" s="2"/>
      <c r="B40" s="2"/>
    </row>
    <row r="41" spans="1:6" ht="15" thickBot="1">
      <c r="A41" s="7" t="s">
        <v>2</v>
      </c>
      <c r="B41" s="7"/>
      <c r="C41" s="12">
        <f>SUM(C27:C39)</f>
        <v>2197893460</v>
      </c>
      <c r="D41" s="12">
        <f>SUM(D27:D39)</f>
        <v>1412665918</v>
      </c>
      <c r="F41" s="18"/>
    </row>
    <row r="42" spans="1:6" ht="15" thickTop="1">
      <c r="A42" s="2"/>
      <c r="B42" s="2"/>
      <c r="C42" s="2"/>
      <c r="D42" s="4"/>
    </row>
    <row r="43" spans="1:6">
      <c r="A43" s="2" t="s">
        <v>31</v>
      </c>
      <c r="B43" s="2"/>
      <c r="C43" s="2"/>
      <c r="D43" s="4"/>
    </row>
    <row r="44" spans="1:6">
      <c r="A44" s="4" t="s">
        <v>32</v>
      </c>
      <c r="B44" s="4">
        <v>7</v>
      </c>
      <c r="C44" s="13">
        <v>72810823</v>
      </c>
      <c r="D44" s="13">
        <v>66822797</v>
      </c>
    </row>
    <row r="45" spans="1:6">
      <c r="A45" s="4" t="s">
        <v>76</v>
      </c>
      <c r="B45" s="4"/>
      <c r="C45" s="13">
        <v>0</v>
      </c>
      <c r="D45" s="13">
        <v>0</v>
      </c>
    </row>
    <row r="46" spans="1:6">
      <c r="A46" s="4" t="s">
        <v>47</v>
      </c>
      <c r="B46" s="4"/>
      <c r="C46" s="13">
        <v>16529068</v>
      </c>
      <c r="D46" s="13">
        <v>17106927</v>
      </c>
      <c r="E46" s="17"/>
      <c r="F46" s="17"/>
    </row>
    <row r="47" spans="1:6" ht="27.6">
      <c r="A47" s="8" t="s">
        <v>33</v>
      </c>
      <c r="B47" s="8"/>
      <c r="C47" s="10">
        <v>2184576</v>
      </c>
      <c r="D47" s="13">
        <v>605572</v>
      </c>
    </row>
    <row r="48" spans="1:6">
      <c r="A48" s="8" t="s">
        <v>73</v>
      </c>
      <c r="B48" s="8"/>
      <c r="C48" s="10">
        <v>492404</v>
      </c>
      <c r="D48" s="13">
        <v>1375471</v>
      </c>
      <c r="E48" s="41"/>
    </row>
    <row r="49" spans="1:5" ht="15" thickBot="1">
      <c r="A49" s="6" t="s">
        <v>5</v>
      </c>
      <c r="B49" s="6"/>
      <c r="C49" s="14">
        <v>105935619</v>
      </c>
      <c r="D49" s="14">
        <v>71575124</v>
      </c>
      <c r="E49" s="17"/>
    </row>
    <row r="50" spans="1:5">
      <c r="A50" s="2"/>
      <c r="B50" s="2"/>
      <c r="E50" s="17"/>
    </row>
    <row r="51" spans="1:5" ht="15" thickBot="1">
      <c r="A51" s="7" t="s">
        <v>3</v>
      </c>
      <c r="B51" s="7"/>
      <c r="C51" s="12">
        <f>SUM(C44:C49)</f>
        <v>197952490</v>
      </c>
      <c r="D51" s="12">
        <f>SUM(D44:D49)</f>
        <v>157485891</v>
      </c>
    </row>
    <row r="52" spans="1:5" ht="15" thickTop="1">
      <c r="A52" s="2" t="s">
        <v>34</v>
      </c>
      <c r="B52" s="2"/>
    </row>
    <row r="53" spans="1:5" ht="15" thickBot="1">
      <c r="A53" s="7" t="s">
        <v>35</v>
      </c>
      <c r="B53" s="7"/>
      <c r="C53" s="12">
        <f>C41+C51</f>
        <v>2395845950</v>
      </c>
      <c r="D53" s="12">
        <f>D41+D51</f>
        <v>1570151809</v>
      </c>
    </row>
    <row r="54" spans="1:5" ht="15" thickTop="1">
      <c r="C54" s="18">
        <f>C53-C22</f>
        <v>0</v>
      </c>
      <c r="D54" s="18"/>
    </row>
    <row r="56" spans="1:5">
      <c r="A56" s="9" t="s">
        <v>77</v>
      </c>
      <c r="B56" s="9"/>
    </row>
    <row r="57" spans="1:5">
      <c r="A57" s="9"/>
      <c r="B57" s="9"/>
    </row>
    <row r="58" spans="1:5">
      <c r="A58" s="9" t="s">
        <v>78</v>
      </c>
      <c r="B58" s="9"/>
    </row>
    <row r="61" spans="1:5">
      <c r="A61" s="49" t="s">
        <v>70</v>
      </c>
      <c r="B61" s="49"/>
      <c r="C61" s="49"/>
      <c r="D61" s="49"/>
    </row>
    <row r="62" spans="1:5">
      <c r="A62" s="1" t="s">
        <v>8</v>
      </c>
      <c r="B62" s="1"/>
      <c r="C62" s="19"/>
      <c r="D62" s="46"/>
    </row>
  </sheetData>
  <mergeCells count="1">
    <mergeCell ref="A61:D61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J49"/>
  <sheetViews>
    <sheetView view="pageBreakPreview" topLeftCell="A28" zoomScale="106" zoomScaleNormal="100" zoomScaleSheetLayoutView="106" workbookViewId="0">
      <selection activeCell="C40" sqref="C40:C41"/>
    </sheetView>
  </sheetViews>
  <sheetFormatPr defaultRowHeight="14.4"/>
  <cols>
    <col min="1" max="1" width="92.88671875" customWidth="1"/>
    <col min="2" max="2" width="4.5546875" customWidth="1"/>
    <col min="3" max="3" width="18" bestFit="1" customWidth="1"/>
    <col min="4" max="4" width="2" customWidth="1"/>
    <col min="5" max="5" width="18" bestFit="1" customWidth="1"/>
    <col min="6" max="6" width="10.33203125" bestFit="1" customWidth="1"/>
    <col min="7" max="7" width="11.33203125" bestFit="1" customWidth="1"/>
    <col min="9" max="9" width="10.33203125" bestFit="1" customWidth="1"/>
  </cols>
  <sheetData>
    <row r="1" spans="1:5">
      <c r="A1" s="20"/>
      <c r="B1" s="20"/>
      <c r="C1" s="21"/>
      <c r="D1" s="2"/>
      <c r="E1" s="21"/>
    </row>
    <row r="2" spans="1:5">
      <c r="A2" s="20"/>
      <c r="B2" s="20"/>
      <c r="D2" s="2"/>
    </row>
    <row r="3" spans="1:5">
      <c r="A3" s="22" t="s">
        <v>0</v>
      </c>
      <c r="B3" s="22"/>
      <c r="D3" s="2"/>
    </row>
    <row r="4" spans="1:5">
      <c r="A4" s="20"/>
      <c r="B4" s="20"/>
      <c r="C4" s="21"/>
      <c r="D4" s="2"/>
      <c r="E4" s="21"/>
    </row>
    <row r="5" spans="1:5" ht="42" thickBot="1">
      <c r="A5" s="15" t="s">
        <v>80</v>
      </c>
      <c r="B5" s="15"/>
      <c r="C5" s="3" t="s">
        <v>81</v>
      </c>
      <c r="D5" s="23"/>
      <c r="E5" s="3" t="s">
        <v>81</v>
      </c>
    </row>
    <row r="6" spans="1:5">
      <c r="A6" s="4" t="s">
        <v>36</v>
      </c>
      <c r="B6" s="4">
        <v>8</v>
      </c>
      <c r="C6" s="10">
        <v>37401622</v>
      </c>
      <c r="D6" s="10"/>
      <c r="E6" s="10">
        <v>1054622</v>
      </c>
    </row>
    <row r="7" spans="1:5" ht="27.6">
      <c r="A7" s="8" t="s">
        <v>37</v>
      </c>
      <c r="B7" s="8">
        <v>8</v>
      </c>
      <c r="C7" s="10">
        <v>55931134</v>
      </c>
      <c r="D7" s="10"/>
      <c r="E7" s="10">
        <v>9244038</v>
      </c>
    </row>
    <row r="8" spans="1:5" ht="15" thickBot="1">
      <c r="A8" s="6" t="s">
        <v>38</v>
      </c>
      <c r="B8" s="6">
        <v>8</v>
      </c>
      <c r="C8" s="24">
        <v>-62806968</v>
      </c>
      <c r="D8" s="24"/>
      <c r="E8" s="24">
        <v>-8393167</v>
      </c>
    </row>
    <row r="9" spans="1:5">
      <c r="A9" s="2" t="s">
        <v>49</v>
      </c>
      <c r="B9" s="2">
        <v>8</v>
      </c>
      <c r="C9" s="25">
        <f>SUM(C6:C8)</f>
        <v>30525788</v>
      </c>
      <c r="D9" s="25">
        <f t="shared" ref="D9" si="0">D6+D7+D8</f>
        <v>0</v>
      </c>
      <c r="E9" s="25">
        <f>SUM(E6:E8)</f>
        <v>1905493</v>
      </c>
    </row>
    <row r="10" spans="1:5">
      <c r="A10" s="2"/>
      <c r="B10" s="2"/>
      <c r="C10" s="25"/>
      <c r="D10" s="25"/>
      <c r="E10" s="25"/>
    </row>
    <row r="11" spans="1:5" ht="15" thickBot="1">
      <c r="A11" s="6" t="s">
        <v>68</v>
      </c>
      <c r="B11" s="6"/>
      <c r="C11" s="24">
        <v>-8186834</v>
      </c>
      <c r="D11" s="26"/>
      <c r="E11" s="24">
        <v>-438953</v>
      </c>
    </row>
    <row r="12" spans="1:5">
      <c r="A12" s="2" t="s">
        <v>69</v>
      </c>
      <c r="B12" s="2"/>
      <c r="C12" s="27">
        <f>C9+C11</f>
        <v>22338954</v>
      </c>
      <c r="D12" s="25"/>
      <c r="E12" s="25">
        <f>E9+E11</f>
        <v>1466540</v>
      </c>
    </row>
    <row r="13" spans="1:5">
      <c r="A13" s="4" t="s">
        <v>56</v>
      </c>
      <c r="B13" s="4"/>
      <c r="C13" s="10">
        <v>38454358</v>
      </c>
      <c r="D13" s="25"/>
      <c r="E13" s="28"/>
    </row>
    <row r="14" spans="1:5" ht="15" thickBot="1">
      <c r="A14" s="6" t="s">
        <v>57</v>
      </c>
      <c r="B14" s="6"/>
      <c r="C14" s="24">
        <v>-1773794</v>
      </c>
      <c r="D14" s="26"/>
      <c r="E14" s="29"/>
    </row>
    <row r="15" spans="1:5">
      <c r="A15" s="30" t="s">
        <v>58</v>
      </c>
      <c r="B15" s="30"/>
      <c r="C15" s="31">
        <f>SUM(C13:C14)</f>
        <v>36680564</v>
      </c>
      <c r="D15" s="25"/>
      <c r="E15" s="31">
        <f>SUM(E13:E14)</f>
        <v>0</v>
      </c>
    </row>
    <row r="16" spans="1:5" ht="15" thickBot="1">
      <c r="A16" s="32" t="s">
        <v>59</v>
      </c>
      <c r="B16" s="32"/>
      <c r="C16" s="24">
        <v>-8251915</v>
      </c>
      <c r="D16" s="26"/>
      <c r="E16" s="29"/>
    </row>
    <row r="17" spans="1:7" ht="15" thickBot="1">
      <c r="A17" s="33" t="s">
        <v>60</v>
      </c>
      <c r="B17" s="33"/>
      <c r="C17" s="34">
        <f>SUM(C15:C16)</f>
        <v>28428649</v>
      </c>
      <c r="D17" s="35"/>
      <c r="E17" s="34">
        <f>SUM(E15:E16)</f>
        <v>0</v>
      </c>
    </row>
    <row r="18" spans="1:7">
      <c r="A18" s="36" t="s">
        <v>61</v>
      </c>
      <c r="B18" s="36"/>
      <c r="C18" s="10">
        <v>-4419558</v>
      </c>
      <c r="D18" s="25"/>
      <c r="E18" s="28"/>
    </row>
    <row r="19" spans="1:7" ht="15" thickBot="1">
      <c r="A19" s="32" t="s">
        <v>62</v>
      </c>
      <c r="B19" s="32"/>
      <c r="C19" s="24">
        <v>-5639371</v>
      </c>
      <c r="D19" s="26"/>
      <c r="E19" s="29"/>
    </row>
    <row r="20" spans="1:7" ht="15" thickBot="1">
      <c r="A20" s="37" t="s">
        <v>63</v>
      </c>
      <c r="B20" s="30"/>
      <c r="C20" s="38">
        <f>SUM(C18:C19)</f>
        <v>-10058929</v>
      </c>
      <c r="D20" s="25"/>
      <c r="E20" s="38">
        <f>SUM(E18:E19)</f>
        <v>0</v>
      </c>
    </row>
    <row r="21" spans="1:7">
      <c r="A21" s="39" t="s">
        <v>64</v>
      </c>
      <c r="B21" s="39"/>
      <c r="C21" s="40">
        <f>C20+C17</f>
        <v>18369720</v>
      </c>
      <c r="D21" s="40"/>
      <c r="E21" s="40">
        <f>E20+E17</f>
        <v>0</v>
      </c>
      <c r="G21" s="41"/>
    </row>
    <row r="22" spans="1:7">
      <c r="A22" s="2"/>
      <c r="B22" s="2"/>
      <c r="C22" s="25"/>
      <c r="D22" s="25"/>
      <c r="E22" s="25"/>
      <c r="G22" s="41"/>
    </row>
    <row r="23" spans="1:7">
      <c r="A23" s="4" t="s">
        <v>39</v>
      </c>
      <c r="B23" s="4">
        <v>9</v>
      </c>
      <c r="C23" s="10">
        <v>28212633</v>
      </c>
      <c r="D23" s="10"/>
      <c r="E23" s="10">
        <v>2075412</v>
      </c>
    </row>
    <row r="24" spans="1:7">
      <c r="A24" s="4" t="s">
        <v>40</v>
      </c>
      <c r="B24" s="4">
        <v>9</v>
      </c>
      <c r="C24" s="10">
        <v>-30951419</v>
      </c>
      <c r="D24" s="10"/>
      <c r="E24" s="10">
        <v>-1232731</v>
      </c>
    </row>
    <row r="25" spans="1:7">
      <c r="A25" s="4" t="s">
        <v>65</v>
      </c>
      <c r="B25" s="4"/>
      <c r="C25" s="10">
        <v>0</v>
      </c>
      <c r="D25" s="10"/>
      <c r="E25" s="10"/>
    </row>
    <row r="26" spans="1:7">
      <c r="A26" s="4" t="s">
        <v>66</v>
      </c>
      <c r="B26" s="4"/>
      <c r="C26" s="10">
        <v>5590809</v>
      </c>
      <c r="D26" s="10"/>
      <c r="E26" s="10"/>
    </row>
    <row r="27" spans="1:7">
      <c r="A27" s="4" t="s">
        <v>41</v>
      </c>
      <c r="B27" s="4"/>
      <c r="C27" s="10">
        <v>-9573982</v>
      </c>
      <c r="D27" s="28"/>
      <c r="E27" s="28">
        <v>2938116</v>
      </c>
    </row>
    <row r="28" spans="1:7">
      <c r="A28" s="4" t="s">
        <v>67</v>
      </c>
      <c r="B28" s="4"/>
      <c r="C28" s="10">
        <v>0</v>
      </c>
      <c r="D28" s="28"/>
      <c r="E28" s="28"/>
    </row>
    <row r="29" spans="1:7">
      <c r="A29" s="4" t="s">
        <v>42</v>
      </c>
      <c r="B29" s="4"/>
      <c r="C29" s="10">
        <v>20703731</v>
      </c>
      <c r="D29" s="28"/>
      <c r="E29" s="28">
        <v>201298</v>
      </c>
    </row>
    <row r="30" spans="1:7">
      <c r="A30" s="4" t="s">
        <v>43</v>
      </c>
      <c r="B30" s="4"/>
      <c r="C30" s="10">
        <v>1107923</v>
      </c>
      <c r="D30" s="10"/>
      <c r="E30" s="10">
        <v>6026</v>
      </c>
    </row>
    <row r="31" spans="1:7" ht="15" thickBot="1">
      <c r="A31" s="4" t="s">
        <v>6</v>
      </c>
      <c r="B31" s="4"/>
      <c r="C31" s="10">
        <f>1952483.24-99750+404809+1</f>
        <v>2257543.2400000002</v>
      </c>
      <c r="D31" s="10"/>
      <c r="E31" s="10">
        <v>14962</v>
      </c>
    </row>
    <row r="32" spans="1:7">
      <c r="A32" s="42"/>
      <c r="B32" s="42"/>
      <c r="C32" s="43"/>
      <c r="D32" s="43"/>
      <c r="E32" s="43"/>
    </row>
    <row r="33" spans="1:10" ht="15" thickBot="1">
      <c r="A33" s="23" t="s">
        <v>44</v>
      </c>
      <c r="B33" s="23"/>
      <c r="C33" s="44">
        <f>SUM(C23:C32)</f>
        <v>17347238.240000002</v>
      </c>
      <c r="D33" s="44"/>
      <c r="E33" s="44">
        <f>SUM(E23:E32)</f>
        <v>4003083</v>
      </c>
      <c r="G33" s="41"/>
      <c r="H33" s="41"/>
    </row>
    <row r="34" spans="1:10">
      <c r="A34" s="4"/>
      <c r="B34" s="4"/>
      <c r="C34" s="10"/>
      <c r="D34" s="28"/>
      <c r="E34" s="10"/>
    </row>
    <row r="35" spans="1:10" ht="15" thickBot="1">
      <c r="A35" s="6" t="s">
        <v>4</v>
      </c>
      <c r="B35" s="6">
        <v>10</v>
      </c>
      <c r="C35" s="24">
        <v>-24371177</v>
      </c>
      <c r="D35" s="24"/>
      <c r="E35" s="24">
        <v>-2760265</v>
      </c>
    </row>
    <row r="36" spans="1:10">
      <c r="A36" s="4" t="s">
        <v>45</v>
      </c>
      <c r="B36" s="4"/>
      <c r="C36" s="10">
        <f>C12+C33+C35+C20+C17</f>
        <v>33684735.240000002</v>
      </c>
      <c r="D36" s="10">
        <f>D21+D33+D35</f>
        <v>0</v>
      </c>
      <c r="E36" s="10">
        <f>E12+E33+E35+E21</f>
        <v>2709358</v>
      </c>
      <c r="F36" s="41"/>
      <c r="G36" s="41"/>
      <c r="I36" s="41"/>
      <c r="J36" s="41"/>
    </row>
    <row r="37" spans="1:10" ht="15" thickBot="1">
      <c r="A37" s="6" t="s">
        <v>7</v>
      </c>
      <c r="B37" s="6"/>
      <c r="C37" s="24">
        <v>-207307</v>
      </c>
      <c r="D37" s="24"/>
      <c r="E37" s="24"/>
    </row>
    <row r="38" spans="1:10">
      <c r="A38" s="4"/>
      <c r="B38" s="4"/>
      <c r="C38" s="10"/>
      <c r="D38" s="28"/>
      <c r="E38" s="10"/>
    </row>
    <row r="39" spans="1:10" ht="15" thickBot="1">
      <c r="A39" s="7" t="s">
        <v>46</v>
      </c>
      <c r="B39" s="7"/>
      <c r="C39" s="45">
        <f>C36+C37</f>
        <v>33477428.240000002</v>
      </c>
      <c r="D39" s="45">
        <f>D36+D37</f>
        <v>0</v>
      </c>
      <c r="E39" s="45">
        <f>E36+E37</f>
        <v>2709358</v>
      </c>
    </row>
    <row r="40" spans="1:10" ht="15" thickTop="1">
      <c r="A40" s="2"/>
      <c r="B40" s="2"/>
      <c r="C40" s="5"/>
      <c r="D40" s="4"/>
      <c r="E40" s="38"/>
    </row>
    <row r="41" spans="1:10">
      <c r="A41" s="2"/>
      <c r="B41" s="2"/>
      <c r="C41" s="5"/>
      <c r="D41" s="4"/>
      <c r="E41" s="21"/>
    </row>
    <row r="42" spans="1:10">
      <c r="C42" s="41"/>
    </row>
    <row r="43" spans="1:10">
      <c r="A43" s="9" t="str">
        <f>ББ!A56</f>
        <v>Заместитель Председателя Правления _____________________________ /Салыкбаев А.К. Дата  10.07.2023г.</v>
      </c>
      <c r="B43" s="9"/>
    </row>
    <row r="44" spans="1:10">
      <c r="A44" s="9"/>
      <c r="B44" s="9"/>
    </row>
    <row r="45" spans="1:10">
      <c r="A45" s="9" t="str">
        <f>ББ!A58</f>
        <v>Главный бухгалтер ________________________________ / Хон Т.Э. Дата 10.07.2023 г.</v>
      </c>
      <c r="B45" s="9"/>
    </row>
    <row r="48" spans="1:10">
      <c r="A48" s="49" t="s">
        <v>70</v>
      </c>
      <c r="B48" s="49"/>
      <c r="C48" s="49"/>
      <c r="D48" s="49"/>
    </row>
    <row r="49" spans="1:4">
      <c r="A49" s="1" t="s">
        <v>8</v>
      </c>
      <c r="B49" s="1"/>
      <c r="C49" s="19"/>
      <c r="D49" s="46"/>
    </row>
  </sheetData>
  <mergeCells count="1">
    <mergeCell ref="A48:D48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 (ffin.kz)</cp:lastModifiedBy>
  <cp:lastPrinted>2023-05-15T05:51:29Z</cp:lastPrinted>
  <dcterms:created xsi:type="dcterms:W3CDTF">2016-05-14T10:51:53Z</dcterms:created>
  <dcterms:modified xsi:type="dcterms:W3CDTF">2023-07-31T16:34:19Z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