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aule.praliyeva\Desktop\Конс.отчетность\отчет за 3 квартал 23г. для сдачи\"/>
    </mc:Choice>
  </mc:AlternateContent>
  <xr:revisionPtr revIDLastSave="0" documentId="13_ncr:1_{35512C86-971D-44B5-BA91-09602EC2BB7B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" l="1"/>
  <c r="C55" i="3"/>
  <c r="D40" i="4"/>
  <c r="D37" i="4"/>
  <c r="B34" i="4"/>
  <c r="B37" i="4" s="1"/>
  <c r="B40" i="4" s="1"/>
  <c r="B22" i="4"/>
  <c r="B13" i="4"/>
  <c r="D34" i="4"/>
  <c r="D22" i="4"/>
  <c r="D21" i="4"/>
  <c r="B21" i="4"/>
  <c r="D18" i="4"/>
  <c r="B18" i="4"/>
  <c r="D13" i="4"/>
  <c r="D16" i="4"/>
  <c r="B16" i="4"/>
  <c r="D10" i="4"/>
  <c r="B10" i="4"/>
  <c r="C23" i="3" l="1"/>
  <c r="C52" i="3"/>
  <c r="C42" i="3"/>
  <c r="D52" i="3"/>
  <c r="D42" i="3"/>
  <c r="D23" i="3"/>
  <c r="C54" i="3" l="1"/>
  <c r="D54" i="3"/>
  <c r="C12" i="4"/>
  <c r="C10" i="4" l="1"/>
  <c r="C37" i="4" l="1"/>
  <c r="C40" i="4" s="1"/>
</calcChain>
</file>

<file path=xl/sharedStrings.xml><?xml version="1.0" encoding="utf-8"?>
<sst xmlns="http://schemas.openxmlformats.org/spreadsheetml/2006/main" count="90" uniqueCount="85">
  <si>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</si>
  <si>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</si>
  <si>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</si>
  <si>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</si>
  <si>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</si>
  <si>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</si>
  <si>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</si>
  <si>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</si>
  <si>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</si>
  <si>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</si>
  <si>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</si>
  <si>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</si>
  <si>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</si>
  <si>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</si>
  <si>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</si>
  <si>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</si>
  <si>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</si>
  <si>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</si>
  <si>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</si>
  <si>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</si>
  <si>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</si>
  <si>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</si>
  <si>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</si>
  <si>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</si>
  <si>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</si>
  <si>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</si>
  <si>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</si>
  <si>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</si>
  <si>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</si>
  <si>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</si>
  <si>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</si>
  <si>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</si>
  <si>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</si>
  <si>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</si>
  <si>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</si>
  <si>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</si>
  <si>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</si>
  <si>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</si>
  <si>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</si>
  <si>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</si>
  <si>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</si>
  <si>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</si>
  <si>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</si>
  <si>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</si>
  <si>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</si>
  <si>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</si>
  <si>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</si>
  <si>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</si>
  <si>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</si>
  <si>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</si>
  <si>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</si>
  <si>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</si>
  <si>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</si>
  <si>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</si>
  <si>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</si>
  <si>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</si>
  <si>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</si>
  <si>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</si>
  <si>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</si>
  <si>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</si>
  <si>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</si>
  <si>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</si>
  <si>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</si>
  <si>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</si>
  <si>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</si>
  <si>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</si>
  <si>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</si>
  <si>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</si>
  <si>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</si>
  <si>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</si>
  <si>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30 сентября 2023 года</t>
  </si>
  <si>
    <t xml:space="preserve">Промежуточный консолидированный сокращенный отчет о финансовом положении по состоянию на 30 сентября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</si>
  <si>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декабря 2022 года</t>
  </si>
  <si>
    <t>Внеоборотные активы, предназначенные для продажи</t>
  </si>
  <si>
    <t>Подлежащий оплате за приобретение</t>
  </si>
  <si>
    <t>Обязательства по продолжению участия</t>
  </si>
  <si>
    <t>Резервный капитал</t>
  </si>
  <si>
    <t>Прочие резервы</t>
  </si>
  <si>
    <t>Телефон: +7 (727) 311-10-64 вн.432</t>
  </si>
  <si>
    <t>Заместитель Председателя Правления _____________________________ /Салыкбаев А.К. Дата  06.10.2023г.</t>
  </si>
  <si>
    <t>Главный бухгалтер ________________________________ / Хон Т.Э. Дата 06.10.2023 г.</t>
  </si>
  <si>
    <t>Финансовые активы, оцениваемые по амортизированной стоимости</t>
  </si>
  <si>
    <t>за девять месяцев, завершившиеся   30 сентября 2023 года</t>
  </si>
  <si>
    <t>за девять месяцев, завершившиеся    30 сентября 2022 года</t>
  </si>
  <si>
    <t xml:space="preserve">Промежуточный консолидированный сокращенный отчет о совокупном доходе  за 30 сентября 2023г  (в тысячах казахстанских тенге)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</si>
</sst>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sz val="11"/>
      <name val="Calibri"/>
      <family val="2"/>
      <scheme val="minor"/>
    </font>
    <font>
      <b/>
      <sz val="10"/>
      <name val="Calibri Light"/>
      <family val="2"/>
      <charset val="204"/>
      <scheme val="major"/>
    </font>
    <font>
      <b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3" fontId="37" fillId="0" borderId="12" xfId="0" applyNumberFormat="1" applyFont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vertical="center"/>
    </xf>
    <xf numFmtId="0" fontId="35" fillId="0" borderId="0" xfId="0" applyFont="1" applyAlignment="1">
      <alignment horizontal="left" wrapText="1"/>
    </xf>
    <xf numFmtId="3" fontId="38" fillId="0" borderId="11" xfId="0" applyNumberFormat="1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42" fillId="0" borderId="0" xfId="0" applyFont="1"/>
    <xf numFmtId="0" fontId="42" fillId="0" borderId="11" xfId="0" applyFont="1" applyBorder="1"/>
    <xf numFmtId="175" fontId="42" fillId="0" borderId="0" xfId="0" applyNumberFormat="1" applyFont="1"/>
    <xf numFmtId="173" fontId="43" fillId="0" borderId="0" xfId="0" applyNumberFormat="1" applyFont="1" applyAlignment="1">
      <alignment horizontal="right" vertical="center"/>
    </xf>
    <xf numFmtId="175" fontId="37" fillId="0" borderId="13" xfId="0" applyNumberFormat="1" applyFont="1" applyBorder="1" applyAlignment="1">
      <alignment horizontal="right" vertical="center"/>
    </xf>
    <xf numFmtId="0" fontId="44" fillId="0" borderId="0" xfId="0" applyFont="1" applyAlignment="1">
      <alignment horizontal="right" vertical="center" wrapText="1"/>
    </xf>
    <xf numFmtId="3" fontId="44" fillId="0" borderId="0" xfId="0" applyNumberFormat="1" applyFont="1" applyAlignment="1">
      <alignment horizontal="right" vertical="center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63"/>
  <sheetViews>
    <sheetView tabSelected="1" topLeftCell="A25" zoomScaleNormal="100" workbookViewId="0">
      <selection activeCell="H57" sqref="H57"/>
    </sheetView>
  </sheetViews>
  <sheetFormatPr defaultRowHeight="15"/>
  <cols>
    <col min="1" max="1" width="82.5703125" customWidth="1"/>
    <col min="2" max="2" width="4.5703125" customWidth="1"/>
    <col min="3" max="4" width="14.5703125" bestFit="1" customWidth="1"/>
    <col min="5" max="5" width="11.5703125" bestFit="1" customWidth="1"/>
    <col min="6" max="6" width="9.5703125" bestFit="1" customWidth="1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45" t="s">
        <v>71</v>
      </c>
      <c r="B3" s="45"/>
      <c r="C3" s="4" t="s">
        <v>70</v>
      </c>
      <c r="D3" s="4" t="s">
        <v>72</v>
      </c>
    </row>
    <row r="4" spans="1:4">
      <c r="A4" s="2" t="s">
        <v>13</v>
      </c>
      <c r="B4" s="2"/>
      <c r="C4" s="2"/>
      <c r="D4" s="2"/>
    </row>
    <row r="5" spans="1:4">
      <c r="A5" s="5" t="s">
        <v>14</v>
      </c>
      <c r="B5" s="5">
        <v>1</v>
      </c>
      <c r="C5" s="6">
        <v>198803382</v>
      </c>
      <c r="D5" s="6">
        <v>263348476</v>
      </c>
    </row>
    <row r="6" spans="1:4">
      <c r="A6" s="5" t="s">
        <v>15</v>
      </c>
      <c r="B6" s="5"/>
      <c r="C6" s="6">
        <v>45541156</v>
      </c>
      <c r="D6" s="6">
        <v>46862194</v>
      </c>
    </row>
    <row r="7" spans="1:4">
      <c r="A7" s="5" t="s">
        <v>16</v>
      </c>
      <c r="B7" s="5">
        <v>2</v>
      </c>
      <c r="C7" s="7">
        <v>920686014</v>
      </c>
      <c r="D7" s="7">
        <v>784302625</v>
      </c>
    </row>
    <row r="8" spans="1:4">
      <c r="A8" s="5" t="s">
        <v>17</v>
      </c>
      <c r="B8" s="5">
        <v>3</v>
      </c>
      <c r="C8" s="7">
        <v>193708075</v>
      </c>
      <c r="D8" s="7">
        <v>146011371</v>
      </c>
    </row>
    <row r="9" spans="1:4">
      <c r="A9" s="5" t="s">
        <v>81</v>
      </c>
      <c r="B9" s="5"/>
      <c r="C9" s="7">
        <v>617408470</v>
      </c>
      <c r="D9" s="7">
        <v>0</v>
      </c>
    </row>
    <row r="10" spans="1:4">
      <c r="A10" s="5" t="s">
        <v>18</v>
      </c>
      <c r="B10" s="5">
        <v>4</v>
      </c>
      <c r="C10" s="7">
        <v>562589804</v>
      </c>
      <c r="D10" s="7">
        <v>295357158</v>
      </c>
    </row>
    <row r="11" spans="1:4">
      <c r="A11" s="5" t="s">
        <v>19</v>
      </c>
      <c r="B11" s="5"/>
      <c r="C11" s="7">
        <v>17985172</v>
      </c>
      <c r="D11" s="7">
        <v>12384678</v>
      </c>
    </row>
    <row r="12" spans="1:4">
      <c r="A12" s="5" t="s">
        <v>20</v>
      </c>
      <c r="B12" s="5"/>
      <c r="C12" s="7">
        <v>11017091</v>
      </c>
      <c r="D12" s="7">
        <v>6560435</v>
      </c>
    </row>
    <row r="13" spans="1:4">
      <c r="A13" s="5" t="s">
        <v>50</v>
      </c>
      <c r="B13" s="5"/>
      <c r="C13" s="7">
        <v>672890</v>
      </c>
      <c r="D13" s="7">
        <v>1740866</v>
      </c>
    </row>
    <row r="14" spans="1:4">
      <c r="A14" s="5" t="s">
        <v>51</v>
      </c>
      <c r="B14" s="5"/>
      <c r="C14" s="7">
        <v>597554</v>
      </c>
      <c r="D14" s="7">
        <v>784887</v>
      </c>
    </row>
    <row r="15" spans="1:4">
      <c r="A15" s="5" t="s">
        <v>52</v>
      </c>
      <c r="B15" s="5"/>
      <c r="C15" s="7">
        <v>4566993</v>
      </c>
      <c r="D15" s="7">
        <v>4244895</v>
      </c>
    </row>
    <row r="16" spans="1:4">
      <c r="A16" s="5" t="s">
        <v>53</v>
      </c>
      <c r="B16" s="5"/>
      <c r="C16" s="7">
        <v>39713</v>
      </c>
      <c r="D16" s="7">
        <v>0</v>
      </c>
    </row>
    <row r="17" spans="1:5">
      <c r="A17" s="5" t="s">
        <v>21</v>
      </c>
      <c r="B17" s="5"/>
      <c r="C17" s="7">
        <v>6206808</v>
      </c>
      <c r="D17" s="7">
        <v>3797963</v>
      </c>
    </row>
    <row r="18" spans="1:5">
      <c r="A18" s="5" t="s">
        <v>22</v>
      </c>
      <c r="B18" s="5"/>
      <c r="C18" s="7">
        <v>339856</v>
      </c>
      <c r="D18" s="7">
        <v>841120</v>
      </c>
    </row>
    <row r="19" spans="1:5">
      <c r="A19" s="5" t="s">
        <v>73</v>
      </c>
      <c r="B19" s="5"/>
      <c r="C19" s="7">
        <v>0</v>
      </c>
      <c r="D19" s="7">
        <v>73180</v>
      </c>
    </row>
    <row r="20" spans="1:5">
      <c r="A20" s="5" t="s">
        <v>12</v>
      </c>
      <c r="B20" s="5"/>
      <c r="C20" s="7">
        <v>739520</v>
      </c>
      <c r="D20" s="7">
        <v>739520</v>
      </c>
    </row>
    <row r="21" spans="1:5" ht="15.75" thickBot="1">
      <c r="A21" s="8" t="s">
        <v>1</v>
      </c>
      <c r="B21" s="8"/>
      <c r="C21" s="44">
        <v>5817170</v>
      </c>
      <c r="D21" s="44">
        <v>3102441</v>
      </c>
    </row>
    <row r="22" spans="1:5">
      <c r="A22" s="5"/>
      <c r="B22" s="5"/>
      <c r="C22" s="31"/>
      <c r="D22" s="31"/>
    </row>
    <row r="23" spans="1:5" ht="15.75" thickBot="1">
      <c r="A23" s="10" t="s">
        <v>23</v>
      </c>
      <c r="B23" s="10"/>
      <c r="C23" s="32">
        <f>SUM(C5:C21)</f>
        <v>2586719668</v>
      </c>
      <c r="D23" s="32">
        <f>SUM(D5:D21)</f>
        <v>1570151809</v>
      </c>
      <c r="E23" s="12"/>
    </row>
    <row r="24" spans="1:5" ht="15.75" thickTop="1">
      <c r="A24" s="5"/>
      <c r="B24" s="5"/>
      <c r="C24" s="5"/>
      <c r="D24" s="5"/>
    </row>
    <row r="25" spans="1:5">
      <c r="A25" s="2" t="s">
        <v>24</v>
      </c>
      <c r="B25" s="2"/>
      <c r="C25" s="5"/>
      <c r="D25" s="5"/>
    </row>
    <row r="26" spans="1:5">
      <c r="A26" s="2"/>
      <c r="B26" s="2"/>
      <c r="C26" s="5"/>
      <c r="D26" s="5"/>
    </row>
    <row r="27" spans="1:5">
      <c r="A27" s="2" t="s">
        <v>25</v>
      </c>
      <c r="B27" s="2"/>
      <c r="C27" s="5"/>
      <c r="D27" s="5"/>
    </row>
    <row r="28" spans="1:5">
      <c r="A28" s="5" t="s">
        <v>48</v>
      </c>
      <c r="B28" s="5"/>
      <c r="C28" s="33">
        <v>894286</v>
      </c>
      <c r="D28" s="33">
        <v>0</v>
      </c>
    </row>
    <row r="29" spans="1:5">
      <c r="A29" s="5" t="s">
        <v>26</v>
      </c>
      <c r="B29" s="5">
        <v>5</v>
      </c>
      <c r="C29" s="6">
        <v>1276299780</v>
      </c>
      <c r="D29" s="6">
        <v>534542459</v>
      </c>
    </row>
    <row r="30" spans="1:5">
      <c r="A30" s="5" t="s">
        <v>11</v>
      </c>
      <c r="B30" s="5">
        <v>6</v>
      </c>
      <c r="C30" s="6">
        <v>734179099</v>
      </c>
      <c r="D30" s="6">
        <v>622486736</v>
      </c>
    </row>
    <row r="31" spans="1:5">
      <c r="A31" s="5" t="s">
        <v>27</v>
      </c>
      <c r="B31" s="5"/>
      <c r="C31" s="6">
        <v>18467798</v>
      </c>
      <c r="D31" s="6">
        <v>21997127</v>
      </c>
    </row>
    <row r="32" spans="1:5">
      <c r="A32" s="5" t="s">
        <v>10</v>
      </c>
      <c r="B32" s="5"/>
      <c r="C32" s="33">
        <v>0</v>
      </c>
      <c r="D32" s="33">
        <v>0</v>
      </c>
    </row>
    <row r="33" spans="1:6">
      <c r="A33" s="5" t="s">
        <v>28</v>
      </c>
      <c r="B33" s="5"/>
      <c r="C33" s="6">
        <v>4422068</v>
      </c>
      <c r="D33" s="6">
        <v>3830001</v>
      </c>
    </row>
    <row r="34" spans="1:6">
      <c r="A34" s="5" t="s">
        <v>74</v>
      </c>
      <c r="B34" s="5"/>
      <c r="C34" s="6">
        <v>0</v>
      </c>
      <c r="D34" s="6">
        <v>5988020</v>
      </c>
    </row>
    <row r="35" spans="1:6">
      <c r="A35" s="5" t="s">
        <v>54</v>
      </c>
      <c r="B35" s="5"/>
      <c r="C35" s="6">
        <v>22339784</v>
      </c>
      <c r="D35" s="6">
        <v>14390027</v>
      </c>
    </row>
    <row r="36" spans="1:6">
      <c r="A36" s="5" t="s">
        <v>55</v>
      </c>
      <c r="B36" s="5"/>
      <c r="C36" s="6">
        <v>65873381</v>
      </c>
      <c r="D36" s="6">
        <v>53796989</v>
      </c>
    </row>
    <row r="37" spans="1:6">
      <c r="A37" s="5" t="s">
        <v>9</v>
      </c>
      <c r="B37" s="5"/>
      <c r="C37" s="6">
        <v>6526240</v>
      </c>
      <c r="D37" s="6">
        <v>3963869</v>
      </c>
    </row>
    <row r="38" spans="1:6">
      <c r="A38" s="5" t="s">
        <v>29</v>
      </c>
      <c r="B38" s="5"/>
      <c r="C38" s="6">
        <v>789989</v>
      </c>
      <c r="D38" s="6">
        <v>419260</v>
      </c>
    </row>
    <row r="39" spans="1:6">
      <c r="A39" s="5" t="s">
        <v>75</v>
      </c>
      <c r="B39" s="5"/>
      <c r="C39" s="6">
        <v>217595501</v>
      </c>
      <c r="D39" s="6">
        <v>147906554</v>
      </c>
    </row>
    <row r="40" spans="1:6" ht="15.75" thickBot="1">
      <c r="A40" s="8" t="s">
        <v>30</v>
      </c>
      <c r="B40" s="8"/>
      <c r="C40" s="9">
        <v>8259507</v>
      </c>
      <c r="D40" s="9">
        <v>3344876</v>
      </c>
    </row>
    <row r="41" spans="1:6">
      <c r="A41" s="2"/>
      <c r="B41" s="2"/>
    </row>
    <row r="42" spans="1:6" ht="15.75" thickBot="1">
      <c r="A42" s="10" t="s">
        <v>2</v>
      </c>
      <c r="B42" s="10"/>
      <c r="C42" s="34">
        <f>SUM(C28:C40)</f>
        <v>2355647433</v>
      </c>
      <c r="D42" s="34">
        <f>SUM(D28:D40)</f>
        <v>1412665918</v>
      </c>
      <c r="F42" s="28"/>
    </row>
    <row r="43" spans="1:6" ht="15.75" thickTop="1">
      <c r="A43" s="2"/>
      <c r="B43" s="2"/>
      <c r="C43" s="5"/>
      <c r="D43" s="5"/>
    </row>
    <row r="44" spans="1:6">
      <c r="A44" s="2" t="s">
        <v>31</v>
      </c>
      <c r="B44" s="2"/>
      <c r="C44" s="5">
        <v>0</v>
      </c>
      <c r="D44" s="5"/>
    </row>
    <row r="45" spans="1:6">
      <c r="A45" s="5" t="s">
        <v>32</v>
      </c>
      <c r="B45" s="5">
        <v>7</v>
      </c>
      <c r="C45" s="6">
        <v>92810824</v>
      </c>
      <c r="D45" s="6">
        <v>66822797</v>
      </c>
      <c r="E45" s="12"/>
    </row>
    <row r="46" spans="1:6">
      <c r="A46" s="5" t="s">
        <v>76</v>
      </c>
      <c r="B46" s="5"/>
      <c r="C46" s="6">
        <v>0</v>
      </c>
      <c r="D46" s="6">
        <v>0</v>
      </c>
      <c r="E46" s="12"/>
    </row>
    <row r="47" spans="1:6">
      <c r="A47" s="5" t="s">
        <v>47</v>
      </c>
      <c r="B47" s="5"/>
      <c r="C47" s="6">
        <v>16881920</v>
      </c>
      <c r="D47" s="6">
        <v>17106927</v>
      </c>
      <c r="E47" s="12"/>
      <c r="F47" s="12"/>
    </row>
    <row r="48" spans="1:6" ht="25.5">
      <c r="A48" s="11" t="s">
        <v>33</v>
      </c>
      <c r="B48" s="11"/>
      <c r="C48" s="6">
        <v>1759140</v>
      </c>
      <c r="D48" s="6">
        <v>605572</v>
      </c>
      <c r="E48" s="12"/>
    </row>
    <row r="49" spans="1:5">
      <c r="A49" s="11" t="s">
        <v>77</v>
      </c>
      <c r="B49" s="11"/>
      <c r="C49" s="6">
        <v>658790</v>
      </c>
      <c r="D49" s="6">
        <v>1375471</v>
      </c>
      <c r="E49" s="12"/>
    </row>
    <row r="50" spans="1:5" ht="15.75" thickBot="1">
      <c r="A50" s="8" t="s">
        <v>5</v>
      </c>
      <c r="B50" s="8"/>
      <c r="C50" s="9">
        <v>118961561</v>
      </c>
      <c r="D50" s="9">
        <v>71575124</v>
      </c>
      <c r="E50" s="12"/>
    </row>
    <row r="51" spans="1:5">
      <c r="A51" s="2"/>
      <c r="B51" s="2"/>
      <c r="E51" s="12"/>
    </row>
    <row r="52" spans="1:5" ht="15.75" thickBot="1">
      <c r="A52" s="10" t="s">
        <v>3</v>
      </c>
      <c r="B52" s="10"/>
      <c r="C52" s="34">
        <f>SUM(C45:C50)</f>
        <v>231072235</v>
      </c>
      <c r="D52" s="34">
        <f>SUM(D45:D50)</f>
        <v>157485891</v>
      </c>
      <c r="E52" s="12"/>
    </row>
    <row r="53" spans="1:5" ht="15.75" thickTop="1">
      <c r="A53" s="2" t="s">
        <v>34</v>
      </c>
      <c r="B53" s="2"/>
      <c r="E53" s="12"/>
    </row>
    <row r="54" spans="1:5" ht="15.75" thickBot="1">
      <c r="A54" s="10" t="s">
        <v>35</v>
      </c>
      <c r="B54" s="10"/>
      <c r="C54" s="34">
        <f>C42+C52</f>
        <v>2586719668</v>
      </c>
      <c r="D54" s="34">
        <f>D42+D52</f>
        <v>1570151809</v>
      </c>
      <c r="E54" s="12"/>
    </row>
    <row r="55" spans="1:5" ht="15.75" thickTop="1">
      <c r="C55" s="28">
        <f>C54-C23</f>
        <v>0</v>
      </c>
      <c r="D55" s="28">
        <f>D54-D23</f>
        <v>0</v>
      </c>
      <c r="E55" s="12"/>
    </row>
    <row r="56" spans="1:5">
      <c r="E56" s="12"/>
    </row>
    <row r="57" spans="1:5">
      <c r="A57" s="13" t="s">
        <v>79</v>
      </c>
      <c r="B57" s="13"/>
      <c r="E57" s="12"/>
    </row>
    <row r="58" spans="1:5">
      <c r="A58" s="13"/>
      <c r="B58" s="13"/>
    </row>
    <row r="59" spans="1:5">
      <c r="A59" s="13" t="s">
        <v>80</v>
      </c>
      <c r="B59" s="13"/>
    </row>
    <row r="62" spans="1:5">
      <c r="A62" s="43" t="s">
        <v>78</v>
      </c>
      <c r="B62" s="43"/>
      <c r="C62" s="43"/>
      <c r="D62" s="43"/>
    </row>
    <row r="63" spans="1:5">
      <c r="A63" s="1" t="s">
        <v>8</v>
      </c>
      <c r="B63" s="1"/>
      <c r="C63" s="46"/>
      <c r="D63" s="35"/>
    </row>
  </sheetData>
  <mergeCells count="1">
    <mergeCell ref="A62:D62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50"/>
  <sheetViews>
    <sheetView topLeftCell="A21" zoomScaleNormal="100" workbookViewId="0">
      <selection activeCell="A5" sqref="A5"/>
    </sheetView>
  </sheetViews>
  <sheetFormatPr defaultRowHeight="15"/>
  <cols>
    <col min="1" max="1" width="79.140625" customWidth="1"/>
    <col min="2" max="2" width="16.5703125" style="47" customWidth="1"/>
    <col min="3" max="3" width="2" style="47" customWidth="1"/>
    <col min="4" max="4" width="16.5703125" style="47" customWidth="1"/>
    <col min="5" max="5" width="12.28515625" customWidth="1"/>
    <col min="6" max="6" width="11.28515625" bestFit="1" customWidth="1"/>
    <col min="8" max="8" width="10.28515625" bestFit="1" customWidth="1"/>
  </cols>
  <sheetData>
    <row r="1" spans="1:4">
      <c r="A1" s="14"/>
      <c r="B1" s="15"/>
      <c r="C1" s="2"/>
      <c r="D1" s="15"/>
    </row>
    <row r="2" spans="1:4">
      <c r="A2" s="14"/>
      <c r="C2" s="2"/>
    </row>
    <row r="3" spans="1:4">
      <c r="A3" s="16" t="s">
        <v>0</v>
      </c>
      <c r="C3" s="2"/>
    </row>
    <row r="4" spans="1:4">
      <c r="A4" s="14"/>
      <c r="B4" s="15"/>
      <c r="C4" s="2"/>
      <c r="D4" s="15"/>
    </row>
    <row r="5" spans="1:4" ht="56.25" customHeight="1" thickBot="1">
      <c r="A5" s="3" t="s">
        <v>84</v>
      </c>
      <c r="B5" s="4" t="s">
        <v>82</v>
      </c>
      <c r="C5" s="17"/>
      <c r="D5" s="4" t="s">
        <v>83</v>
      </c>
    </row>
    <row r="6" spans="1:4">
      <c r="A6" s="5" t="s">
        <v>36</v>
      </c>
      <c r="B6" s="18">
        <v>83823254</v>
      </c>
      <c r="C6" s="18"/>
      <c r="D6" s="18">
        <v>10306398</v>
      </c>
    </row>
    <row r="7" spans="1:4" ht="25.5">
      <c r="A7" s="11" t="s">
        <v>37</v>
      </c>
      <c r="B7" s="18">
        <v>82104394</v>
      </c>
      <c r="C7" s="18"/>
      <c r="D7" s="18">
        <v>35078434</v>
      </c>
    </row>
    <row r="8" spans="1:4" ht="15.75" thickBot="1">
      <c r="A8" s="8" t="s">
        <v>38</v>
      </c>
      <c r="B8" s="19">
        <v>-120085275</v>
      </c>
      <c r="C8" s="19"/>
      <c r="D8" s="19">
        <v>-38035351</v>
      </c>
    </row>
    <row r="9" spans="1:4">
      <c r="A9" s="5"/>
      <c r="B9" s="18"/>
      <c r="C9" s="18"/>
      <c r="D9" s="18"/>
    </row>
    <row r="10" spans="1:4">
      <c r="A10" s="2" t="s">
        <v>49</v>
      </c>
      <c r="B10" s="30">
        <f>SUM(B6:B9)</f>
        <v>45842373</v>
      </c>
      <c r="C10" s="30">
        <f t="shared" ref="C10" si="0">C6+C7+C8</f>
        <v>0</v>
      </c>
      <c r="D10" s="30">
        <f>SUM(D6:D9)</f>
        <v>7349481</v>
      </c>
    </row>
    <row r="11" spans="1:4">
      <c r="A11" s="2"/>
      <c r="B11" s="30"/>
      <c r="C11" s="30"/>
      <c r="D11" s="30"/>
    </row>
    <row r="12" spans="1:4" ht="15.75" thickBot="1">
      <c r="A12" s="8" t="s">
        <v>68</v>
      </c>
      <c r="B12" s="19">
        <v>-10948971</v>
      </c>
      <c r="C12" s="21">
        <f>C7+C8+C9</f>
        <v>0</v>
      </c>
      <c r="D12" s="48"/>
    </row>
    <row r="13" spans="1:4">
      <c r="A13" s="2" t="s">
        <v>69</v>
      </c>
      <c r="B13" s="49">
        <f>B10+B12</f>
        <v>34893402</v>
      </c>
      <c r="C13" s="30"/>
      <c r="D13" s="49">
        <f>D10+D12</f>
        <v>7349481</v>
      </c>
    </row>
    <row r="14" spans="1:4">
      <c r="A14" s="5" t="s">
        <v>56</v>
      </c>
      <c r="B14" s="18">
        <v>62064915</v>
      </c>
      <c r="C14" s="30"/>
      <c r="D14" s="18">
        <v>15723230</v>
      </c>
    </row>
    <row r="15" spans="1:4" ht="15.75" thickBot="1">
      <c r="A15" s="8" t="s">
        <v>57</v>
      </c>
      <c r="B15" s="19">
        <v>-1979445</v>
      </c>
      <c r="C15" s="21"/>
      <c r="D15" s="19">
        <v>-368845</v>
      </c>
    </row>
    <row r="16" spans="1:4">
      <c r="A16" s="38" t="s">
        <v>58</v>
      </c>
      <c r="B16" s="50">
        <f>B14+B15</f>
        <v>60085470</v>
      </c>
      <c r="C16" s="30"/>
      <c r="D16" s="50">
        <f>D14+D15</f>
        <v>15354385</v>
      </c>
    </row>
    <row r="17" spans="1:6" ht="15.75" thickBot="1">
      <c r="A17" s="37" t="s">
        <v>59</v>
      </c>
      <c r="B17" s="19">
        <v>-9017732</v>
      </c>
      <c r="C17" s="21"/>
      <c r="D17" s="19">
        <v>-2150516</v>
      </c>
    </row>
    <row r="18" spans="1:6" ht="15.75" thickBot="1">
      <c r="A18" s="41" t="s">
        <v>60</v>
      </c>
      <c r="B18" s="51">
        <f>B16+B17</f>
        <v>51067738</v>
      </c>
      <c r="C18" s="42"/>
      <c r="D18" s="51">
        <f>D16+D17</f>
        <v>13203869</v>
      </c>
    </row>
    <row r="19" spans="1:6">
      <c r="A19" s="36" t="s">
        <v>61</v>
      </c>
      <c r="B19" s="18">
        <v>-6922043</v>
      </c>
      <c r="C19" s="30"/>
      <c r="D19" s="18">
        <v>-2999283</v>
      </c>
    </row>
    <row r="20" spans="1:6" ht="15.75" thickBot="1">
      <c r="A20" s="37" t="s">
        <v>62</v>
      </c>
      <c r="B20" s="19">
        <v>-11730534</v>
      </c>
      <c r="C20" s="21"/>
      <c r="D20" s="19">
        <v>-6315185</v>
      </c>
    </row>
    <row r="21" spans="1:6" ht="15.75" thickBot="1">
      <c r="A21" s="40" t="s">
        <v>63</v>
      </c>
      <c r="B21" s="39">
        <f>B19+B20</f>
        <v>-18652577</v>
      </c>
      <c r="C21" s="30"/>
      <c r="D21" s="39">
        <f>D19+D20</f>
        <v>-9314468</v>
      </c>
    </row>
    <row r="22" spans="1:6">
      <c r="A22" s="25" t="s">
        <v>64</v>
      </c>
      <c r="B22" s="23">
        <f>B18+B21</f>
        <v>32415161</v>
      </c>
      <c r="C22" s="23"/>
      <c r="D22" s="23">
        <f>D18+D21</f>
        <v>3889401</v>
      </c>
      <c r="F22" s="29"/>
    </row>
    <row r="23" spans="1:6">
      <c r="A23" s="2"/>
      <c r="B23" s="30"/>
      <c r="C23" s="30"/>
      <c r="D23" s="30"/>
      <c r="F23" s="29"/>
    </row>
    <row r="24" spans="1:6">
      <c r="A24" s="5" t="s">
        <v>39</v>
      </c>
      <c r="B24" s="18">
        <v>44808203</v>
      </c>
      <c r="C24" s="18"/>
      <c r="D24" s="18">
        <v>11800339</v>
      </c>
    </row>
    <row r="25" spans="1:6">
      <c r="A25" s="5" t="s">
        <v>40</v>
      </c>
      <c r="B25" s="18">
        <v>-52301755</v>
      </c>
      <c r="C25" s="18"/>
      <c r="D25" s="18">
        <v>-9479018</v>
      </c>
    </row>
    <row r="26" spans="1:6">
      <c r="A26" s="5" t="s">
        <v>65</v>
      </c>
      <c r="B26" s="18">
        <v>0</v>
      </c>
      <c r="C26" s="18"/>
      <c r="D26" s="18">
        <v>8098719</v>
      </c>
    </row>
    <row r="27" spans="1:6">
      <c r="A27" s="5" t="s">
        <v>66</v>
      </c>
      <c r="B27" s="18">
        <v>5782339</v>
      </c>
      <c r="C27" s="18"/>
      <c r="D27" s="18">
        <v>2470066</v>
      </c>
    </row>
    <row r="28" spans="1:6">
      <c r="A28" s="5" t="s">
        <v>41</v>
      </c>
      <c r="B28" s="18">
        <v>2978253</v>
      </c>
      <c r="C28" s="24"/>
      <c r="D28" s="18">
        <v>20246662</v>
      </c>
    </row>
    <row r="29" spans="1:6">
      <c r="A29" s="5" t="s">
        <v>67</v>
      </c>
      <c r="B29" s="18">
        <v>0</v>
      </c>
      <c r="C29" s="24"/>
      <c r="D29" s="18">
        <v>-3216136</v>
      </c>
    </row>
    <row r="30" spans="1:6">
      <c r="A30" s="5" t="s">
        <v>42</v>
      </c>
      <c r="B30" s="18">
        <v>21013530</v>
      </c>
      <c r="C30" s="24"/>
      <c r="D30" s="18">
        <v>6556773</v>
      </c>
    </row>
    <row r="31" spans="1:6">
      <c r="A31" s="5" t="s">
        <v>43</v>
      </c>
      <c r="B31" s="18">
        <v>1485143</v>
      </c>
      <c r="C31" s="18"/>
      <c r="D31" s="18">
        <v>271707</v>
      </c>
    </row>
    <row r="32" spans="1:6" ht="15.75" thickBot="1">
      <c r="A32" s="5" t="s">
        <v>6</v>
      </c>
      <c r="B32" s="18">
        <v>-2672618</v>
      </c>
      <c r="C32" s="18"/>
      <c r="D32" s="18">
        <v>288850</v>
      </c>
    </row>
    <row r="33" spans="1:9">
      <c r="A33" s="22"/>
      <c r="B33" s="26"/>
      <c r="C33" s="26"/>
      <c r="D33" s="26"/>
    </row>
    <row r="34" spans="1:9" ht="15.75" thickBot="1">
      <c r="A34" s="17" t="s">
        <v>44</v>
      </c>
      <c r="B34" s="20">
        <f>SUM(B24:B33)</f>
        <v>21093095</v>
      </c>
      <c r="C34" s="20"/>
      <c r="D34" s="20">
        <f>SUM(D24:D33)</f>
        <v>37037962</v>
      </c>
      <c r="F34" s="29"/>
      <c r="G34" s="29"/>
    </row>
    <row r="35" spans="1:9">
      <c r="A35" s="5"/>
      <c r="B35" s="18"/>
      <c r="C35" s="24"/>
      <c r="D35" s="18"/>
    </row>
    <row r="36" spans="1:9" ht="15.75" thickBot="1">
      <c r="A36" s="8" t="s">
        <v>4</v>
      </c>
      <c r="B36" s="19">
        <v>-41015110</v>
      </c>
      <c r="C36" s="19"/>
      <c r="D36" s="19">
        <v>-15885413</v>
      </c>
    </row>
    <row r="37" spans="1:9">
      <c r="A37" s="5" t="s">
        <v>45</v>
      </c>
      <c r="B37" s="18">
        <f>B13+B22+B34+B36</f>
        <v>47386548</v>
      </c>
      <c r="C37" s="18">
        <f>C22+C34+C36</f>
        <v>0</v>
      </c>
      <c r="D37" s="18">
        <f>D13+D22+D34+D36</f>
        <v>32391431</v>
      </c>
      <c r="E37" s="29"/>
      <c r="F37" s="29"/>
      <c r="H37" s="29"/>
      <c r="I37" s="29"/>
    </row>
    <row r="38" spans="1:9" ht="15.75" thickBot="1">
      <c r="A38" s="8" t="s">
        <v>7</v>
      </c>
      <c r="B38" s="19">
        <v>-716792</v>
      </c>
      <c r="C38" s="19"/>
      <c r="D38" s="19">
        <v>9327</v>
      </c>
    </row>
    <row r="39" spans="1:9">
      <c r="A39" s="5"/>
      <c r="B39" s="18"/>
      <c r="C39" s="24"/>
      <c r="D39" s="18"/>
    </row>
    <row r="40" spans="1:9" ht="15.75" thickBot="1">
      <c r="A40" s="10" t="s">
        <v>46</v>
      </c>
      <c r="B40" s="27">
        <f>B37+B38</f>
        <v>46669756</v>
      </c>
      <c r="C40" s="27">
        <f>C37+C38</f>
        <v>0</v>
      </c>
      <c r="D40" s="27">
        <f>D37+D38</f>
        <v>32400758</v>
      </c>
    </row>
    <row r="41" spans="1:9" ht="15.75" thickTop="1">
      <c r="A41" s="2"/>
      <c r="B41" s="7"/>
      <c r="C41" s="5"/>
      <c r="D41" s="7"/>
    </row>
    <row r="42" spans="1:9">
      <c r="A42" s="2"/>
      <c r="B42" s="7"/>
      <c r="C42" s="5"/>
      <c r="D42" s="7"/>
    </row>
    <row r="44" spans="1:9">
      <c r="A44" s="13" t="s">
        <v>79</v>
      </c>
      <c r="B44" s="13"/>
    </row>
    <row r="45" spans="1:9">
      <c r="A45" s="13"/>
      <c r="B45" s="13"/>
    </row>
    <row r="46" spans="1:9">
      <c r="A46" s="13" t="s">
        <v>80</v>
      </c>
      <c r="B46" s="13"/>
    </row>
    <row r="49" spans="1:4">
      <c r="A49" s="43" t="s">
        <v>78</v>
      </c>
      <c r="B49" s="43"/>
      <c r="C49" s="43"/>
      <c r="D49" s="43"/>
    </row>
    <row r="50" spans="1:4">
      <c r="A50" s="1" t="s">
        <v>8</v>
      </c>
      <c r="B50" s="1"/>
      <c r="C50" s="52"/>
      <c r="D50" s="53"/>
    </row>
  </sheetData>
  <mergeCells count="1">
    <mergeCell ref="A49:D49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2022-01-31T09:14:58Z</cp:lastPrinted>
  <dcterms:created xsi:type="dcterms:W3CDTF">2016-05-14T10:51:53Z</dcterms:created>
  <dcterms:modified xsi:type="dcterms:W3CDTF">2023-10-31T08:27:53Z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