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 activeTab="3"/>
  </bookViews>
  <sheets>
    <sheet name="ФО1" sheetId="1" r:id="rId1"/>
    <sheet name="ФО2" sheetId="2" r:id="rId2"/>
    <sheet name="ФО4" sheetId="3" r:id="rId3"/>
    <sheet name="ФО3" sheetId="4" r:id="rId4"/>
  </sheets>
  <definedNames>
    <definedName name="OLE_LINK13" localSheetId="1">ФО2!$A$8</definedName>
    <definedName name="OLE_LINK2" localSheetId="0">ФО1!$A$8</definedName>
  </definedNames>
  <calcPr calcId="145621"/>
</workbook>
</file>

<file path=xl/calcChain.xml><?xml version="1.0" encoding="utf-8"?>
<calcChain xmlns="http://schemas.openxmlformats.org/spreadsheetml/2006/main">
  <c r="F37" i="3" l="1"/>
  <c r="F40" i="3" s="1"/>
  <c r="E37" i="3"/>
  <c r="E40" i="3" s="1"/>
  <c r="C42" i="4" l="1"/>
  <c r="D17" i="1" l="1"/>
  <c r="D26" i="1"/>
  <c r="D36" i="1"/>
  <c r="D50" i="1"/>
  <c r="D61" i="1"/>
  <c r="D28" i="1" l="1"/>
  <c r="D63" i="1"/>
  <c r="D65" i="1" s="1"/>
  <c r="C35" i="4"/>
  <c r="D35" i="4"/>
  <c r="C50" i="4"/>
  <c r="D50" i="4"/>
  <c r="D42" i="4"/>
  <c r="F61" i="1"/>
  <c r="F50" i="1"/>
  <c r="F17" i="1"/>
  <c r="F26" i="1"/>
  <c r="F36" i="1"/>
  <c r="D53" i="4" l="1"/>
  <c r="D56" i="4"/>
  <c r="C53" i="4"/>
  <c r="C56" i="4" s="1"/>
  <c r="F63" i="1"/>
  <c r="F65" i="1" s="1"/>
  <c r="F28" i="1"/>
  <c r="F24" i="3"/>
  <c r="F27" i="3" s="1"/>
  <c r="E24" i="3"/>
  <c r="E27" i="3" s="1"/>
  <c r="D24" i="3"/>
  <c r="D27" i="3" s="1"/>
  <c r="D13" i="2"/>
  <c r="D21" i="2" s="1"/>
  <c r="D27" i="2" s="1"/>
  <c r="D32" i="2" s="1"/>
  <c r="D38" i="2" s="1"/>
  <c r="C13" i="2"/>
  <c r="C21" i="2" s="1"/>
  <c r="C27" i="2" s="1"/>
  <c r="C32" i="2" s="1"/>
  <c r="C38" i="2" s="1"/>
</calcChain>
</file>

<file path=xl/sharedStrings.xml><?xml version="1.0" encoding="utf-8"?>
<sst xmlns="http://schemas.openxmlformats.org/spreadsheetml/2006/main" count="185" uniqueCount="140">
  <si>
    <t>В тысячах казахстанских тенге</t>
  </si>
  <si>
    <t>Прим.</t>
  </si>
  <si>
    <t>АКТИВЫ</t>
  </si>
  <si>
    <t xml:space="preserve">Внеоборотные активы </t>
  </si>
  <si>
    <t xml:space="preserve">Основные средства </t>
  </si>
  <si>
    <t>Нематериальные активы</t>
  </si>
  <si>
    <t>Займы выданные</t>
  </si>
  <si>
    <t xml:space="preserve">Прочие внеоборотные активы </t>
  </si>
  <si>
    <t xml:space="preserve">Итого внеоборотные активы </t>
  </si>
  <si>
    <t>Оборотные активы</t>
  </si>
  <si>
    <t xml:space="preserve">Товарно-материальные запасы </t>
  </si>
  <si>
    <t>Торговая и прочая дебиторская задолженность</t>
  </si>
  <si>
    <t>Предоплаты по текущему подоходному налогу</t>
  </si>
  <si>
    <t>Денежные средства и денежные эквиваленты</t>
  </si>
  <si>
    <t xml:space="preserve">Итого оборотные активы </t>
  </si>
  <si>
    <t>ИТОГО АКТИВЫ</t>
  </si>
  <si>
    <t xml:space="preserve">КАПИТАЛ </t>
  </si>
  <si>
    <t xml:space="preserve">Акционерный капитал </t>
  </si>
  <si>
    <t>Дополнительный оплаченный капитал</t>
  </si>
  <si>
    <t>Прочие резервы</t>
  </si>
  <si>
    <t>Нераспределенная прибыль</t>
  </si>
  <si>
    <t>ИТОГО КАПИТАЛ</t>
  </si>
  <si>
    <t>ОБЯЗАТЕЛЬСТВА</t>
  </si>
  <si>
    <t>Долгосрочные обязательства</t>
  </si>
  <si>
    <t>Займы полученные</t>
  </si>
  <si>
    <t>Финансовые гарантии</t>
  </si>
  <si>
    <t>Финансовая аренда</t>
  </si>
  <si>
    <t>Торговая и прочая кредиторская задолженность</t>
  </si>
  <si>
    <t>Резервы под обязательства по ликвидации</t>
  </si>
  <si>
    <t>и восстановлению горнорудных активов</t>
  </si>
  <si>
    <t>Обязательства по вознаграждениям работникам</t>
  </si>
  <si>
    <t>Обязательства по привилегированным акциям</t>
  </si>
  <si>
    <t xml:space="preserve">Обязательства по отсроченному подоходному налогу </t>
  </si>
  <si>
    <t>Итого долгосрочные обязательства</t>
  </si>
  <si>
    <t>Краткосрочные обязательства</t>
  </si>
  <si>
    <t>Текущий подоходный налог к уплате</t>
  </si>
  <si>
    <t>Дивиденды к выплате</t>
  </si>
  <si>
    <t>Итого краткосрочные обязательства</t>
  </si>
  <si>
    <t>ИТОГО ОБЯЗАТЕЛЬСТВА</t>
  </si>
  <si>
    <t>ИТОГО ОБЯЗАТЕЛЬСТВА И КАПИТАЛ</t>
  </si>
  <si>
    <t>____________________________</t>
  </si>
  <si>
    <t>_________________________</t>
  </si>
  <si>
    <t xml:space="preserve">Президент </t>
  </si>
  <si>
    <t>Главный бухгалтер</t>
  </si>
  <si>
    <t>Выручка</t>
  </si>
  <si>
    <t xml:space="preserve">Себестоимость реализации </t>
  </si>
  <si>
    <t>Валовая прибыль</t>
  </si>
  <si>
    <t>Прочие операционные доходы</t>
  </si>
  <si>
    <t>Прочие операционные расходы</t>
  </si>
  <si>
    <t>Расходы по реализации</t>
  </si>
  <si>
    <t>Общие и административные расходы</t>
  </si>
  <si>
    <t>Прибыль от основной деятельности</t>
  </si>
  <si>
    <t>Финансовые доходы</t>
  </si>
  <si>
    <t>Финансовые расходы</t>
  </si>
  <si>
    <t>Прибыль до налогообложения</t>
  </si>
  <si>
    <t>Расход по подоходному налогу</t>
  </si>
  <si>
    <t>Прибыль за отчётный период</t>
  </si>
  <si>
    <t>Прочий совокупный доход</t>
  </si>
  <si>
    <t>Совокупный доход за отчётный период</t>
  </si>
  <si>
    <t xml:space="preserve">В тысячах казахстанских тенге </t>
  </si>
  <si>
    <t>Акционерный капитал</t>
  </si>
  <si>
    <t>Дополни-тельный оплаченный капитал</t>
  </si>
  <si>
    <t>Нераспре-деленная прибыль</t>
  </si>
  <si>
    <t>Итого</t>
  </si>
  <si>
    <t>капитал</t>
  </si>
  <si>
    <t xml:space="preserve">Остаток на 31 декабря 2017 года </t>
  </si>
  <si>
    <t>Переход на МСФО 9</t>
  </si>
  <si>
    <t>-</t>
  </si>
  <si>
    <t>--</t>
  </si>
  <si>
    <t xml:space="preserve">Прибыль за отчетный период </t>
  </si>
  <si>
    <t>Прочий совокупный доход за отчетный период</t>
  </si>
  <si>
    <t xml:space="preserve">Совокупный доход за отчетный период  </t>
  </si>
  <si>
    <t>Прибыль за отчетный период</t>
  </si>
  <si>
    <t>Совокупный доход за отчетный период</t>
  </si>
  <si>
    <t>Движение денежных средств по операционной деятельности:</t>
  </si>
  <si>
    <t xml:space="preserve">Прибыль до налогообложения </t>
  </si>
  <si>
    <t>Поправки на:</t>
  </si>
  <si>
    <t>Износ основных средств и нематериальных активов</t>
  </si>
  <si>
    <t>Восстановление убытка от обесценения основных средств</t>
  </si>
  <si>
    <t>Убыток от выбытия ОС и НМА</t>
  </si>
  <si>
    <t>Курсовая разница от операционной деятельности</t>
  </si>
  <si>
    <t>Прочие</t>
  </si>
  <si>
    <t>Движение денежных средств по операционной деятельности до изменений оборотного капитала</t>
  </si>
  <si>
    <t>Денежные средства, полученных от операционной деятельности:</t>
  </si>
  <si>
    <t>Вознаграждения работникам выплаченные</t>
  </si>
  <si>
    <t xml:space="preserve">Подоходный налог уплаченный </t>
  </si>
  <si>
    <t>Проценты полученные</t>
  </si>
  <si>
    <t>Проценты уплаченные</t>
  </si>
  <si>
    <t>Чистые денежные средства, полученные от операционной деятельности</t>
  </si>
  <si>
    <t>Движение денежных средств по инвестиционной деятельности:</t>
  </si>
  <si>
    <t>Приобретение основных средств и нематериальных активов</t>
  </si>
  <si>
    <t>Погашение займов выданных</t>
  </si>
  <si>
    <t>Чистые денежные средства, использованные в инвестиционной деятельности</t>
  </si>
  <si>
    <t>Движение денежных средств по финансовой деятельности:</t>
  </si>
  <si>
    <t>Погашение займов полученных</t>
  </si>
  <si>
    <t xml:space="preserve">Дивиденды уплаченные </t>
  </si>
  <si>
    <t>Чистые денежные средства использованные в финансовой деятельности</t>
  </si>
  <si>
    <t>Влияние изменений обменного курса на денежные средства и денежные эквиваленты</t>
  </si>
  <si>
    <t>Чистое увеличение денежных средств и денежных эквивалентов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</si>
  <si>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</si>
  <si>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</si>
  <si>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t>Вид деятельности организации: Добыча и реализация каменного угля</t>
  </si>
  <si>
    <t>ОКПО 39782094</t>
  </si>
  <si>
    <t>Главный бухгалтер: Лысенко Вадим Петрович</t>
  </si>
  <si>
    <t>30 июня 2019 г.</t>
  </si>
  <si>
    <r>
      <t xml:space="preserve">Наименование организации: </t>
    </r>
    <r>
      <rPr>
        <b/>
        <sz val="11"/>
        <color theme="1"/>
        <rFont val="Calibri"/>
        <family val="2"/>
        <charset val="204"/>
        <scheme val="minor"/>
      </rPr>
      <t>АО "Шубарколь Комир"</t>
    </r>
  </si>
  <si>
    <r>
      <t xml:space="preserve">Наименование организации : </t>
    </r>
    <r>
      <rPr>
        <b/>
        <sz val="11"/>
        <color theme="1"/>
        <rFont val="Calibri"/>
        <family val="2"/>
        <charset val="204"/>
        <scheme val="minor"/>
      </rPr>
      <t>АО Шубарколь комир</t>
    </r>
  </si>
  <si>
    <t>Вадим Лысенко</t>
  </si>
  <si>
    <t>Базовая прибыль на акцию за период</t>
  </si>
  <si>
    <t>Увеличение денежных средств с ограничением по снятию</t>
  </si>
  <si>
    <t>Рустам Ибрагимов</t>
  </si>
  <si>
    <t>Руководитель: Ибрагимов Рустам Сухрабович</t>
  </si>
  <si>
    <t>Изменение товарно-материальных запасов</t>
  </si>
  <si>
    <t xml:space="preserve">Изменение торговой и прочей дебиторской задолженности </t>
  </si>
  <si>
    <t xml:space="preserve">Изменение торговой и прочей кредиторской задолженности </t>
  </si>
  <si>
    <t>Приобретение доли в ассоциированном предприятии</t>
  </si>
  <si>
    <t xml:space="preserve"> 31 декабря 2019 г.</t>
  </si>
  <si>
    <t xml:space="preserve">Остаток на 1 января 2019 года </t>
  </si>
  <si>
    <t>30 июня 2020 г.</t>
  </si>
  <si>
    <t xml:space="preserve"> 14 августа 2020 года </t>
  </si>
  <si>
    <t>за квартал, закончившийся 30 июня 2020 года</t>
  </si>
  <si>
    <t xml:space="preserve">          за квартал, закончившийся  30 июня 2020 года</t>
  </si>
  <si>
    <t>за квартал, закончившийся 30 июня 2020  года</t>
  </si>
  <si>
    <t xml:space="preserve">За шесть месяцев, закончившихся </t>
  </si>
  <si>
    <t>Остаток на 30 июня 2020 года</t>
  </si>
  <si>
    <t>За шесть месяцев, закончившихся 30.06.2020</t>
  </si>
  <si>
    <t>За шесть месяцев, закончившихся  30.06.2019</t>
  </si>
  <si>
    <t>4.10</t>
  </si>
  <si>
    <t>3.66</t>
  </si>
  <si>
    <t xml:space="preserve">Остаток на 01 января 2020 года </t>
  </si>
  <si>
    <t>Консолидированный бухгалтерский баланс неаудированный по состоянию на 30 июня 2020 г.</t>
  </si>
  <si>
    <t>Консолидированный отчет неаудированный о совокупном доходе</t>
  </si>
  <si>
    <t xml:space="preserve"> Консолидированный отчет неаудированный об изменениях в капитале</t>
  </si>
  <si>
    <t>Консолидированный  отчет о движении денежных средств (косвенный метод) неаудированный</t>
  </si>
  <si>
    <t xml:space="preserve"> 12 августа 2020 года </t>
  </si>
  <si>
    <t xml:space="preserve">Остаток на 30 июня 2019 года </t>
  </si>
  <si>
    <t>Резерв по устаревшим и неликвидным товарно-материальным запасам</t>
  </si>
  <si>
    <t>Оценочныц резерв под  убытки по торговой и прочей дебиторской задолженности</t>
  </si>
  <si>
    <t>12 августа 2020 г.</t>
  </si>
  <si>
    <t>Инвестиции по справедливой 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</si>
</sst>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i/>
      <sz val="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8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10" fillId="0" borderId="0" xfId="0" applyFont="1"/>
    <xf numFmtId="3" fontId="4" fillId="0" borderId="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4" fontId="12" fillId="0" borderId="4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164" fontId="12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 indent="1"/>
    </xf>
    <xf numFmtId="0" fontId="6" fillId="0" borderId="12" xfId="0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3" fontId="4" fillId="0" borderId="2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164" fontId="13" fillId="0" borderId="0" xfId="1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9" xfId="0" applyFont="1" applyBorder="1" applyAlignment="1">
      <alignment vertical="center" wrapText="1"/>
    </xf>
    <xf numFmtId="3" fontId="6" fillId="0" borderId="27" xfId="0" applyNumberFormat="1" applyFont="1" applyBorder="1" applyAlignment="1">
      <alignment horizontal="right" vertical="center" wrapText="1"/>
    </xf>
    <xf numFmtId="164" fontId="12" fillId="0" borderId="27" xfId="1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 indent="1"/>
    </xf>
    <xf numFmtId="0" fontId="6" fillId="0" borderId="29" xfId="0" applyFont="1" applyBorder="1" applyAlignment="1">
      <alignment vertical="center" wrapText="1"/>
    </xf>
    <xf numFmtId="0" fontId="6" fillId="0" borderId="27" xfId="0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0" fontId="6" fillId="0" borderId="21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righ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horizontal="right" vertical="center" wrapText="1"/>
    </xf>
    <xf numFmtId="0" fontId="6" fillId="0" borderId="37" xfId="0" applyFont="1" applyBorder="1" applyAlignment="1">
      <alignment horizontal="righ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164" fontId="12" fillId="0" borderId="37" xfId="1" applyNumberFormat="1" applyFont="1" applyBorder="1" applyAlignment="1">
      <alignment horizontal="right" vertical="center"/>
    </xf>
    <xf numFmtId="0" fontId="6" fillId="0" borderId="38" xfId="0" applyFont="1" applyBorder="1" applyAlignment="1">
      <alignment vertical="center" wrapText="1"/>
    </xf>
    <xf numFmtId="3" fontId="6" fillId="0" borderId="28" xfId="0" applyNumberFormat="1" applyFont="1" applyBorder="1" applyAlignment="1">
      <alignment horizontal="right" vertical="center" wrapText="1"/>
    </xf>
    <xf numFmtId="164" fontId="12" fillId="0" borderId="28" xfId="1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7" fillId="0" borderId="27" xfId="0" applyFont="1" applyBorder="1" applyAlignment="1">
      <alignment horizontal="right" vertical="center" wrapText="1"/>
    </xf>
    <xf numFmtId="0" fontId="8" fillId="0" borderId="23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164" fontId="13" fillId="0" borderId="27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6" fillId="0" borderId="41" xfId="0" applyFont="1" applyBorder="1" applyAlignment="1">
      <alignment horizontal="right" vertical="center" wrapText="1"/>
    </xf>
    <xf numFmtId="0" fontId="6" fillId="0" borderId="42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48" xfId="0" applyFont="1" applyBorder="1" applyAlignment="1">
      <alignment horizontal="right" vertical="center" wrapText="1"/>
    </xf>
    <xf numFmtId="0" fontId="4" fillId="0" borderId="49" xfId="0" applyFont="1" applyBorder="1" applyAlignment="1">
      <alignment horizontal="right" vertical="center" wrapText="1"/>
    </xf>
    <xf numFmtId="0" fontId="8" fillId="0" borderId="1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164" fontId="12" fillId="0" borderId="14" xfId="1" applyNumberFormat="1" applyFont="1" applyBorder="1" applyAlignment="1">
      <alignment horizontal="right" vertical="center"/>
    </xf>
    <xf numFmtId="0" fontId="4" fillId="0" borderId="51" xfId="0" applyFont="1" applyBorder="1" applyAlignment="1">
      <alignment horizontal="center" vertical="center" wrapText="1"/>
    </xf>
    <xf numFmtId="164" fontId="13" fillId="0" borderId="13" xfId="1" applyNumberFormat="1" applyFont="1" applyBorder="1" applyAlignment="1">
      <alignment horizontal="right" vertical="center"/>
    </xf>
    <xf numFmtId="164" fontId="13" fillId="0" borderId="50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8" fillId="0" borderId="53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right" vertical="center" wrapText="1"/>
    </xf>
    <xf numFmtId="0" fontId="8" fillId="0" borderId="4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164" fontId="13" fillId="0" borderId="51" xfId="1" applyNumberFormat="1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 wrapText="1"/>
    </xf>
    <xf numFmtId="3" fontId="6" fillId="0" borderId="48" xfId="0" applyNumberFormat="1" applyFont="1" applyBorder="1" applyAlignment="1">
      <alignment horizontal="right" vertical="center" wrapText="1"/>
    </xf>
    <xf numFmtId="3" fontId="6" fillId="0" borderId="49" xfId="0" applyNumberFormat="1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0" borderId="46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164" fontId="12" fillId="0" borderId="50" xfId="1" applyNumberFormat="1" applyFont="1" applyBorder="1" applyAlignment="1">
      <alignment horizontal="right" vertical="center"/>
    </xf>
    <xf numFmtId="0" fontId="4" fillId="0" borderId="54" xfId="0" applyFont="1" applyBorder="1" applyAlignment="1">
      <alignment vertical="center" wrapText="1"/>
    </xf>
    <xf numFmtId="0" fontId="4" fillId="0" borderId="51" xfId="0" applyFont="1" applyBorder="1" applyAlignment="1">
      <alignment horizontal="right" vertical="center" wrapText="1"/>
    </xf>
    <xf numFmtId="0" fontId="4" fillId="0" borderId="52" xfId="0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right" vertical="center" wrapText="1"/>
    </xf>
    <xf numFmtId="0" fontId="0" fillId="0" borderId="0" xfId="0" applyBorder="1"/>
    <xf numFmtId="0" fontId="4" fillId="0" borderId="4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49" fontId="4" fillId="0" borderId="55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4" fillId="0" borderId="24" xfId="0" applyFont="1" applyFill="1" applyBorder="1" applyAlignment="1">
      <alignment horizontal="right" vertical="center" wrapText="1"/>
    </xf>
    <xf numFmtId="0" fontId="6" fillId="0" borderId="37" xfId="0" applyFont="1" applyFill="1" applyBorder="1" applyAlignment="1">
      <alignment horizontal="right" vertical="center" wrapText="1"/>
    </xf>
    <xf numFmtId="3" fontId="6" fillId="0" borderId="37" xfId="0" applyNumberFormat="1" applyFont="1" applyFill="1" applyBorder="1" applyAlignment="1">
      <alignment horizontal="right" vertical="center" wrapText="1"/>
    </xf>
    <xf numFmtId="3" fontId="6" fillId="0" borderId="28" xfId="0" applyNumberFormat="1" applyFont="1" applyFill="1" applyBorder="1" applyAlignment="1">
      <alignment horizontal="right" vertical="center" wrapText="1"/>
    </xf>
    <xf numFmtId="164" fontId="12" fillId="0" borderId="34" xfId="1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 wrapText="1"/>
    </xf>
    <xf numFmtId="164" fontId="12" fillId="0" borderId="35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164" fontId="13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64" fontId="13" fillId="0" borderId="51" xfId="1" applyNumberFormat="1" applyFont="1" applyFill="1" applyBorder="1" applyAlignment="1">
      <alignment horizontal="right" vertical="center"/>
    </xf>
    <xf numFmtId="3" fontId="4" fillId="0" borderId="32" xfId="0" applyNumberFormat="1" applyFont="1" applyFill="1" applyBorder="1" applyAlignment="1">
      <alignment vertical="center" wrapText="1"/>
    </xf>
    <xf numFmtId="3" fontId="4" fillId="0" borderId="47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164" fontId="12" fillId="0" borderId="12" xfId="1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3" fontId="6" fillId="0" borderId="38" xfId="0" applyNumberFormat="1" applyFont="1" applyBorder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0" fontId="6" fillId="0" borderId="60" xfId="0" applyFont="1" applyBorder="1" applyAlignment="1">
      <alignment horizontal="right" vertical="center" wrapText="1"/>
    </xf>
    <xf numFmtId="0" fontId="6" fillId="0" borderId="61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6" fillId="0" borderId="33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right" vertical="center" wrapText="1"/>
    </xf>
    <xf numFmtId="3" fontId="6" fillId="0" borderId="43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40" xfId="0" applyFont="1" applyBorder="1" applyAlignment="1">
      <alignment horizontal="right" vertical="center" wrapText="1"/>
    </xf>
    <xf numFmtId="0" fontId="6" fillId="0" borderId="41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right" vertical="center" wrapText="1" indent="1"/>
    </xf>
    <xf numFmtId="0" fontId="0" fillId="0" borderId="13" xfId="0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</cellXfs>
  <cellStyles count="2">
    <cellStyle name="Normal 30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2"/>
  <sheetViews>
    <sheetView topLeftCell="A55" workbookViewId="0">
      <selection activeCell="A65" sqref="A65"/>
    </sheetView>
  </sheetViews>
  <sheetFormatPr defaultRowHeight="15" x14ac:dyDescent="0.25"/>
  <cols>
    <col min="1" max="1" width="44.140625" customWidth="1"/>
    <col min="2" max="2" width="0.28515625" customWidth="1"/>
    <col min="4" max="4" width="12.140625" customWidth="1"/>
    <col min="5" max="5" width="11" customWidth="1"/>
    <col min="6" max="6" width="24.28515625" customWidth="1"/>
  </cols>
  <sheetData>
    <row r="2" spans="1:6" x14ac:dyDescent="0.25">
      <c r="A2" s="8" t="s">
        <v>130</v>
      </c>
      <c r="B2" s="8"/>
      <c r="C2" s="8"/>
      <c r="D2" s="8"/>
      <c r="E2" s="8"/>
      <c r="F2" s="8"/>
    </row>
    <row r="4" spans="1:6" x14ac:dyDescent="0.25">
      <c r="A4" t="s">
        <v>106</v>
      </c>
    </row>
    <row r="5" spans="1:6" x14ac:dyDescent="0.25">
      <c r="A5" t="s">
        <v>101</v>
      </c>
    </row>
    <row r="6" spans="1:6" x14ac:dyDescent="0.25">
      <c r="A6" t="s">
        <v>102</v>
      </c>
    </row>
    <row r="7" spans="1:6" ht="15.75" thickBot="1" x14ac:dyDescent="0.3">
      <c r="C7" s="129"/>
      <c r="D7" s="129"/>
    </row>
    <row r="8" spans="1:6" ht="36" customHeight="1" thickBot="1" x14ac:dyDescent="0.3">
      <c r="A8" s="187" t="s">
        <v>0</v>
      </c>
      <c r="B8" s="188"/>
      <c r="C8" s="130" t="s">
        <v>1</v>
      </c>
      <c r="D8" s="174" t="s">
        <v>118</v>
      </c>
      <c r="E8" s="175" t="s">
        <v>104</v>
      </c>
      <c r="F8" s="135" t="s">
        <v>116</v>
      </c>
    </row>
    <row r="9" spans="1:6" ht="15.75" thickBot="1" x14ac:dyDescent="0.3">
      <c r="A9" s="79" t="s">
        <v>2</v>
      </c>
      <c r="B9" s="184"/>
      <c r="C9" s="185"/>
      <c r="D9" s="172"/>
      <c r="E9" s="173"/>
      <c r="F9" s="84"/>
    </row>
    <row r="10" spans="1:6" x14ac:dyDescent="0.25">
      <c r="A10" s="25" t="s">
        <v>3</v>
      </c>
      <c r="B10" s="186"/>
      <c r="C10" s="186"/>
      <c r="D10" s="171"/>
      <c r="E10" s="171"/>
      <c r="F10" s="26"/>
    </row>
    <row r="11" spans="1:6" ht="22.5" customHeight="1" x14ac:dyDescent="0.25">
      <c r="A11" s="67" t="s">
        <v>4</v>
      </c>
      <c r="B11" s="183"/>
      <c r="C11" s="183"/>
      <c r="D11" s="162">
        <v>124016039</v>
      </c>
      <c r="E11" s="162"/>
      <c r="F11" s="68">
        <v>125490682</v>
      </c>
    </row>
    <row r="12" spans="1:6" x14ac:dyDescent="0.25">
      <c r="A12" s="67" t="s">
        <v>5</v>
      </c>
      <c r="B12" s="183"/>
      <c r="C12" s="183"/>
      <c r="D12" s="162">
        <v>1620721</v>
      </c>
      <c r="E12" s="162"/>
      <c r="F12" s="68">
        <v>1625717</v>
      </c>
    </row>
    <row r="13" spans="1:6" x14ac:dyDescent="0.25">
      <c r="A13" s="67" t="s">
        <v>139</v>
      </c>
      <c r="B13" s="183"/>
      <c r="C13" s="183"/>
      <c r="D13" s="162">
        <v>5520978</v>
      </c>
      <c r="E13" s="162"/>
      <c r="F13" s="68">
        <v>4314256</v>
      </c>
    </row>
    <row r="14" spans="1:6" x14ac:dyDescent="0.25">
      <c r="A14" s="67" t="s">
        <v>6</v>
      </c>
      <c r="B14" s="183"/>
      <c r="C14" s="183"/>
      <c r="D14" s="162">
        <v>14440759</v>
      </c>
      <c r="E14" s="162"/>
      <c r="F14" s="68">
        <v>5621355</v>
      </c>
    </row>
    <row r="15" spans="1:6" x14ac:dyDescent="0.25">
      <c r="A15" s="67" t="s">
        <v>7</v>
      </c>
      <c r="B15" s="183"/>
      <c r="C15" s="183"/>
      <c r="D15" s="162">
        <v>5123770</v>
      </c>
      <c r="E15" s="162"/>
      <c r="F15" s="68">
        <v>5004900</v>
      </c>
    </row>
    <row r="16" spans="1:6" ht="15.75" thickBot="1" x14ac:dyDescent="0.3">
      <c r="A16" s="29"/>
      <c r="B16" s="191"/>
      <c r="C16" s="191"/>
      <c r="D16" s="161"/>
      <c r="E16" s="161"/>
      <c r="F16" s="30"/>
    </row>
    <row r="17" spans="1:6" ht="15" customHeight="1" x14ac:dyDescent="0.25">
      <c r="A17" s="25" t="s">
        <v>8</v>
      </c>
      <c r="B17" s="189"/>
      <c r="C17" s="190"/>
      <c r="D17" s="159">
        <f>SUM(D11:E16)</f>
        <v>150722267</v>
      </c>
      <c r="E17" s="160"/>
      <c r="F17" s="31">
        <f>SUM(F11:F16)</f>
        <v>142056910</v>
      </c>
    </row>
    <row r="18" spans="1:6" ht="15.75" thickBot="1" x14ac:dyDescent="0.3">
      <c r="A18" s="32"/>
      <c r="B18" s="192"/>
      <c r="C18" s="193"/>
      <c r="D18" s="157"/>
      <c r="E18" s="158"/>
      <c r="F18" s="33"/>
    </row>
    <row r="19" spans="1:6" x14ac:dyDescent="0.25">
      <c r="A19" s="25" t="s">
        <v>9</v>
      </c>
      <c r="B19" s="186"/>
      <c r="C19" s="186"/>
      <c r="D19" s="156"/>
      <c r="E19" s="156"/>
      <c r="F19" s="35"/>
    </row>
    <row r="20" spans="1:6" x14ac:dyDescent="0.25">
      <c r="A20" s="67" t="s">
        <v>10</v>
      </c>
      <c r="B20" s="183"/>
      <c r="C20" s="183"/>
      <c r="D20" s="162">
        <v>6348189</v>
      </c>
      <c r="E20" s="162"/>
      <c r="F20" s="68">
        <v>5740397</v>
      </c>
    </row>
    <row r="21" spans="1:6" x14ac:dyDescent="0.25">
      <c r="A21" s="67" t="s">
        <v>11</v>
      </c>
      <c r="B21" s="183"/>
      <c r="C21" s="183"/>
      <c r="D21" s="162">
        <v>26313248</v>
      </c>
      <c r="E21" s="162"/>
      <c r="F21" s="68">
        <v>28293886</v>
      </c>
    </row>
    <row r="22" spans="1:6" ht="15" customHeight="1" x14ac:dyDescent="0.25">
      <c r="A22" s="67" t="s">
        <v>6</v>
      </c>
      <c r="B22" s="183"/>
      <c r="C22" s="183"/>
      <c r="D22" s="162">
        <v>132907386</v>
      </c>
      <c r="E22" s="162"/>
      <c r="F22" s="68">
        <v>124176446</v>
      </c>
    </row>
    <row r="23" spans="1:6" x14ac:dyDescent="0.25">
      <c r="A23" s="67" t="s">
        <v>12</v>
      </c>
      <c r="B23" s="183"/>
      <c r="C23" s="183"/>
      <c r="D23" s="162">
        <v>822303</v>
      </c>
      <c r="E23" s="162"/>
      <c r="F23" s="68">
        <v>386381</v>
      </c>
    </row>
    <row r="24" spans="1:6" x14ac:dyDescent="0.25">
      <c r="A24" s="67" t="s">
        <v>13</v>
      </c>
      <c r="B24" s="183"/>
      <c r="C24" s="183"/>
      <c r="D24" s="162">
        <v>4842857</v>
      </c>
      <c r="E24" s="162"/>
      <c r="F24" s="68">
        <v>15859116</v>
      </c>
    </row>
    <row r="25" spans="1:6" ht="15.75" thickBot="1" x14ac:dyDescent="0.3">
      <c r="A25" s="29"/>
      <c r="B25" s="191"/>
      <c r="C25" s="191"/>
      <c r="D25" s="161"/>
      <c r="E25" s="161"/>
      <c r="F25" s="30"/>
    </row>
    <row r="26" spans="1:6" ht="15" customHeight="1" x14ac:dyDescent="0.25">
      <c r="A26" s="25" t="s">
        <v>14</v>
      </c>
      <c r="B26" s="189"/>
      <c r="C26" s="190"/>
      <c r="D26" s="159">
        <f>SUM(D20:E25)</f>
        <v>171233983</v>
      </c>
      <c r="E26" s="160"/>
      <c r="F26" s="31">
        <f>SUM(F20:F25)</f>
        <v>174456226</v>
      </c>
    </row>
    <row r="27" spans="1:6" ht="15.75" thickBot="1" x14ac:dyDescent="0.3">
      <c r="A27" s="32"/>
      <c r="B27" s="194"/>
      <c r="C27" s="195"/>
      <c r="D27" s="165"/>
      <c r="E27" s="166"/>
      <c r="F27" s="33"/>
    </row>
    <row r="28" spans="1:6" ht="15" customHeight="1" x14ac:dyDescent="0.25">
      <c r="A28" s="25" t="s">
        <v>15</v>
      </c>
      <c r="B28" s="199"/>
      <c r="C28" s="200"/>
      <c r="D28" s="163">
        <f>D17+D26</f>
        <v>321956250</v>
      </c>
      <c r="E28" s="164"/>
      <c r="F28" s="31">
        <f>F17+F26</f>
        <v>316513136</v>
      </c>
    </row>
    <row r="29" spans="1:6" ht="15.75" thickBot="1" x14ac:dyDescent="0.3">
      <c r="A29" s="88"/>
      <c r="B29" s="197"/>
      <c r="C29" s="198"/>
      <c r="D29" s="179"/>
      <c r="E29" s="180"/>
      <c r="F29" s="131"/>
    </row>
    <row r="30" spans="1:6" x14ac:dyDescent="0.25">
      <c r="A30" s="36" t="s">
        <v>16</v>
      </c>
      <c r="B30" s="196"/>
      <c r="C30" s="196"/>
      <c r="D30" s="178"/>
      <c r="E30" s="178"/>
      <c r="F30" s="132"/>
    </row>
    <row r="31" spans="1:6" x14ac:dyDescent="0.25">
      <c r="A31" s="67" t="s">
        <v>17</v>
      </c>
      <c r="B31" s="183"/>
      <c r="C31" s="183"/>
      <c r="D31" s="162">
        <v>9540291</v>
      </c>
      <c r="E31" s="162"/>
      <c r="F31" s="49">
        <v>9540291</v>
      </c>
    </row>
    <row r="32" spans="1:6" x14ac:dyDescent="0.25">
      <c r="A32" s="67" t="s">
        <v>18</v>
      </c>
      <c r="B32" s="183"/>
      <c r="C32" s="183"/>
      <c r="D32" s="162">
        <v>188565</v>
      </c>
      <c r="E32" s="162"/>
      <c r="F32" s="49">
        <v>188565</v>
      </c>
    </row>
    <row r="33" spans="1:6" x14ac:dyDescent="0.25">
      <c r="A33" s="67" t="s">
        <v>19</v>
      </c>
      <c r="B33" s="183"/>
      <c r="C33" s="183"/>
      <c r="D33" s="162">
        <v>1079531</v>
      </c>
      <c r="E33" s="162"/>
      <c r="F33" s="49">
        <v>1083535</v>
      </c>
    </row>
    <row r="34" spans="1:6" x14ac:dyDescent="0.25">
      <c r="A34" s="67" t="s">
        <v>20</v>
      </c>
      <c r="B34" s="183"/>
      <c r="C34" s="183"/>
      <c r="D34" s="162">
        <v>136844799</v>
      </c>
      <c r="E34" s="162"/>
      <c r="F34" s="49">
        <v>123543707</v>
      </c>
    </row>
    <row r="35" spans="1:6" ht="15.75" thickBot="1" x14ac:dyDescent="0.3">
      <c r="A35" s="29"/>
      <c r="B35" s="191"/>
      <c r="C35" s="191"/>
      <c r="D35" s="161"/>
      <c r="E35" s="161"/>
      <c r="F35" s="93"/>
    </row>
    <row r="36" spans="1:6" x14ac:dyDescent="0.25">
      <c r="A36" s="25" t="s">
        <v>21</v>
      </c>
      <c r="B36" s="189"/>
      <c r="C36" s="190"/>
      <c r="D36" s="159">
        <f>SUM(D31:E35)</f>
        <v>147653186</v>
      </c>
      <c r="E36" s="160"/>
      <c r="F36" s="31">
        <f>SUM(F31:F35)</f>
        <v>134356098</v>
      </c>
    </row>
    <row r="37" spans="1:6" ht="15.75" thickBot="1" x14ac:dyDescent="0.3">
      <c r="A37" s="32"/>
      <c r="B37" s="194"/>
      <c r="C37" s="195"/>
      <c r="D37" s="165"/>
      <c r="E37" s="166"/>
      <c r="F37" s="33"/>
    </row>
    <row r="38" spans="1:6" ht="15.75" thickBot="1" x14ac:dyDescent="0.3">
      <c r="A38" s="79" t="s">
        <v>22</v>
      </c>
      <c r="B38" s="184"/>
      <c r="C38" s="185"/>
      <c r="D38" s="212"/>
      <c r="E38" s="213"/>
      <c r="F38" s="80"/>
    </row>
    <row r="39" spans="1:6" x14ac:dyDescent="0.25">
      <c r="A39" s="25" t="s">
        <v>23</v>
      </c>
      <c r="B39" s="189"/>
      <c r="C39" s="190"/>
      <c r="D39" s="176"/>
      <c r="E39" s="177"/>
      <c r="F39" s="35"/>
    </row>
    <row r="40" spans="1:6" x14ac:dyDescent="0.25">
      <c r="A40" s="67" t="s">
        <v>24</v>
      </c>
      <c r="B40" s="201"/>
      <c r="C40" s="202"/>
      <c r="D40" s="169">
        <v>104713432</v>
      </c>
      <c r="E40" s="170"/>
      <c r="F40" s="68">
        <v>101050302</v>
      </c>
    </row>
    <row r="41" spans="1:6" x14ac:dyDescent="0.25">
      <c r="A41" s="67" t="s">
        <v>25</v>
      </c>
      <c r="B41" s="201"/>
      <c r="C41" s="202"/>
      <c r="D41" s="169">
        <v>2153179</v>
      </c>
      <c r="E41" s="170"/>
      <c r="F41" s="68">
        <v>2551645</v>
      </c>
    </row>
    <row r="42" spans="1:6" x14ac:dyDescent="0.25">
      <c r="A42" s="67" t="s">
        <v>26</v>
      </c>
      <c r="B42" s="201"/>
      <c r="C42" s="202"/>
      <c r="D42" s="169">
        <v>23148069</v>
      </c>
      <c r="E42" s="170"/>
      <c r="F42" s="68">
        <v>26479535</v>
      </c>
    </row>
    <row r="43" spans="1:6" x14ac:dyDescent="0.25">
      <c r="A43" s="67" t="s">
        <v>27</v>
      </c>
      <c r="B43" s="201"/>
      <c r="C43" s="202"/>
      <c r="D43" s="169">
        <v>667980</v>
      </c>
      <c r="E43" s="170"/>
      <c r="F43" s="68">
        <v>394356</v>
      </c>
    </row>
    <row r="44" spans="1:6" x14ac:dyDescent="0.25">
      <c r="A44" s="81" t="s">
        <v>28</v>
      </c>
      <c r="B44" s="203"/>
      <c r="C44" s="204"/>
      <c r="D44" s="207">
        <v>1104545</v>
      </c>
      <c r="E44" s="208"/>
      <c r="F44" s="208">
        <v>1058752</v>
      </c>
    </row>
    <row r="45" spans="1:6" x14ac:dyDescent="0.25">
      <c r="A45" s="82" t="s">
        <v>29</v>
      </c>
      <c r="B45" s="205"/>
      <c r="C45" s="206"/>
      <c r="D45" s="209"/>
      <c r="E45" s="210"/>
      <c r="F45" s="211"/>
    </row>
    <row r="46" spans="1:6" ht="15" customHeight="1" x14ac:dyDescent="0.25">
      <c r="A46" s="67" t="s">
        <v>30</v>
      </c>
      <c r="B46" s="201"/>
      <c r="C46" s="202"/>
      <c r="D46" s="169">
        <v>933027</v>
      </c>
      <c r="E46" s="170"/>
      <c r="F46" s="68">
        <v>933027</v>
      </c>
    </row>
    <row r="47" spans="1:6" x14ac:dyDescent="0.25">
      <c r="A47" s="67" t="s">
        <v>31</v>
      </c>
      <c r="B47" s="201"/>
      <c r="C47" s="202"/>
      <c r="D47" s="169">
        <v>61111</v>
      </c>
      <c r="E47" s="170"/>
      <c r="F47" s="68">
        <v>61111</v>
      </c>
    </row>
    <row r="48" spans="1:6" x14ac:dyDescent="0.25">
      <c r="A48" s="67" t="s">
        <v>32</v>
      </c>
      <c r="B48" s="201"/>
      <c r="C48" s="202"/>
      <c r="D48" s="169">
        <v>10633089</v>
      </c>
      <c r="E48" s="170"/>
      <c r="F48" s="68">
        <v>10454568</v>
      </c>
    </row>
    <row r="49" spans="1:6" ht="15.75" thickBot="1" x14ac:dyDescent="0.3">
      <c r="A49" s="29"/>
      <c r="B49" s="194"/>
      <c r="C49" s="195"/>
      <c r="D49" s="181"/>
      <c r="E49" s="182"/>
      <c r="F49" s="30"/>
    </row>
    <row r="50" spans="1:6" x14ac:dyDescent="0.25">
      <c r="A50" s="25" t="s">
        <v>33</v>
      </c>
      <c r="B50" s="199"/>
      <c r="C50" s="200"/>
      <c r="D50" s="163">
        <f>SUM(D40:E49)</f>
        <v>143414432</v>
      </c>
      <c r="E50" s="164"/>
      <c r="F50" s="31">
        <f>SUM(F40:F49)</f>
        <v>142983296</v>
      </c>
    </row>
    <row r="51" spans="1:6" ht="15.75" thickBot="1" x14ac:dyDescent="0.3">
      <c r="A51" s="32"/>
      <c r="B51" s="194"/>
      <c r="C51" s="195"/>
      <c r="D51" s="165"/>
      <c r="E51" s="166"/>
      <c r="F51" s="33"/>
    </row>
    <row r="52" spans="1:6" x14ac:dyDescent="0.25">
      <c r="A52" s="25" t="s">
        <v>34</v>
      </c>
      <c r="B52" s="189"/>
      <c r="C52" s="190"/>
      <c r="D52" s="176"/>
      <c r="E52" s="177"/>
      <c r="F52" s="35"/>
    </row>
    <row r="53" spans="1:6" x14ac:dyDescent="0.25">
      <c r="A53" s="67" t="s">
        <v>24</v>
      </c>
      <c r="B53" s="201"/>
      <c r="C53" s="202"/>
      <c r="D53" s="169">
        <v>8586811</v>
      </c>
      <c r="E53" s="170"/>
      <c r="F53" s="68">
        <v>8129416</v>
      </c>
    </row>
    <row r="54" spans="1:6" x14ac:dyDescent="0.25">
      <c r="A54" s="67" t="s">
        <v>25</v>
      </c>
      <c r="B54" s="201"/>
      <c r="C54" s="202"/>
      <c r="D54" s="169">
        <v>678087</v>
      </c>
      <c r="E54" s="170"/>
      <c r="F54" s="68">
        <v>928156</v>
      </c>
    </row>
    <row r="55" spans="1:6" x14ac:dyDescent="0.25">
      <c r="A55" s="67" t="s">
        <v>26</v>
      </c>
      <c r="B55" s="201"/>
      <c r="C55" s="202"/>
      <c r="D55" s="169">
        <v>3699007</v>
      </c>
      <c r="E55" s="170"/>
      <c r="F55" s="68">
        <v>3561041</v>
      </c>
    </row>
    <row r="56" spans="1:6" x14ac:dyDescent="0.25">
      <c r="A56" s="67" t="s">
        <v>35</v>
      </c>
      <c r="B56" s="201"/>
      <c r="C56" s="202"/>
      <c r="D56" s="169">
        <v>317521</v>
      </c>
      <c r="E56" s="170"/>
      <c r="F56" s="68">
        <v>0</v>
      </c>
    </row>
    <row r="57" spans="1:6" x14ac:dyDescent="0.25">
      <c r="A57" s="67" t="s">
        <v>27</v>
      </c>
      <c r="B57" s="201"/>
      <c r="C57" s="202"/>
      <c r="D57" s="169">
        <v>17501369</v>
      </c>
      <c r="E57" s="170"/>
      <c r="F57" s="68">
        <v>26418796</v>
      </c>
    </row>
    <row r="58" spans="1:6" x14ac:dyDescent="0.25">
      <c r="A58" s="67" t="s">
        <v>30</v>
      </c>
      <c r="B58" s="201"/>
      <c r="C58" s="202"/>
      <c r="D58" s="169">
        <v>26199</v>
      </c>
      <c r="E58" s="170"/>
      <c r="F58" s="68">
        <v>56516</v>
      </c>
    </row>
    <row r="59" spans="1:6" x14ac:dyDescent="0.25">
      <c r="A59" s="67" t="s">
        <v>36</v>
      </c>
      <c r="B59" s="214"/>
      <c r="C59" s="215"/>
      <c r="D59" s="169">
        <v>79638</v>
      </c>
      <c r="E59" s="170"/>
      <c r="F59" s="68">
        <v>79817</v>
      </c>
    </row>
    <row r="60" spans="1:6" ht="15.75" thickBot="1" x14ac:dyDescent="0.3">
      <c r="A60" s="29"/>
      <c r="B60" s="194"/>
      <c r="C60" s="195"/>
      <c r="D60" s="167"/>
      <c r="E60" s="168"/>
      <c r="F60" s="30"/>
    </row>
    <row r="61" spans="1:6" x14ac:dyDescent="0.25">
      <c r="A61" s="36" t="s">
        <v>37</v>
      </c>
      <c r="B61" s="199"/>
      <c r="C61" s="200"/>
      <c r="D61" s="163">
        <f>SUM(D53:E60)</f>
        <v>30888632</v>
      </c>
      <c r="E61" s="164"/>
      <c r="F61" s="37">
        <f>SUM(F53:F60)</f>
        <v>39173742</v>
      </c>
    </row>
    <row r="62" spans="1:6" ht="15.75" thickBot="1" x14ac:dyDescent="0.3">
      <c r="A62" s="32"/>
      <c r="B62" s="194"/>
      <c r="C62" s="195"/>
      <c r="D62" s="165"/>
      <c r="E62" s="166"/>
      <c r="F62" s="33"/>
    </row>
    <row r="63" spans="1:6" x14ac:dyDescent="0.25">
      <c r="A63" s="25" t="s">
        <v>38</v>
      </c>
      <c r="B63" s="199"/>
      <c r="C63" s="200"/>
      <c r="D63" s="163">
        <f>D50+D61</f>
        <v>174303064</v>
      </c>
      <c r="E63" s="164"/>
      <c r="F63" s="31">
        <f>F50+F61</f>
        <v>182157038</v>
      </c>
    </row>
    <row r="64" spans="1:6" ht="15.75" thickBot="1" x14ac:dyDescent="0.3">
      <c r="A64" s="32"/>
      <c r="B64" s="194"/>
      <c r="C64" s="195"/>
      <c r="D64" s="165"/>
      <c r="E64" s="166"/>
      <c r="F64" s="33"/>
    </row>
    <row r="65" spans="1:6" x14ac:dyDescent="0.25">
      <c r="A65" s="25" t="s">
        <v>39</v>
      </c>
      <c r="B65" s="216"/>
      <c r="C65" s="217"/>
      <c r="D65" s="163">
        <f>D63+D36</f>
        <v>321956250</v>
      </c>
      <c r="E65" s="164"/>
      <c r="F65" s="31">
        <f>F63+F36</f>
        <v>316513136</v>
      </c>
    </row>
    <row r="66" spans="1:6" ht="15.75" thickBot="1" x14ac:dyDescent="0.3">
      <c r="A66" s="32"/>
      <c r="B66" s="194"/>
      <c r="C66" s="195"/>
      <c r="D66" s="165"/>
      <c r="E66" s="166"/>
      <c r="F66" s="33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3" t="s">
        <v>134</v>
      </c>
    </row>
    <row r="69" spans="1:6" x14ac:dyDescent="0.25">
      <c r="A69" s="4"/>
    </row>
    <row r="70" spans="1:6" x14ac:dyDescent="0.25">
      <c r="A70" s="4" t="s">
        <v>40</v>
      </c>
      <c r="D70" s="4" t="s">
        <v>41</v>
      </c>
    </row>
    <row r="71" spans="1:6" x14ac:dyDescent="0.25">
      <c r="A71" s="4" t="s">
        <v>110</v>
      </c>
      <c r="D71" s="4" t="s">
        <v>107</v>
      </c>
    </row>
    <row r="72" spans="1:6" x14ac:dyDescent="0.25">
      <c r="A72" s="4" t="s">
        <v>42</v>
      </c>
      <c r="D72" s="4" t="s">
        <v>43</v>
      </c>
    </row>
  </sheetData>
  <mergeCells count="117">
    <mergeCell ref="B50:C50"/>
    <mergeCell ref="B51:C51"/>
    <mergeCell ref="B49:C49"/>
    <mergeCell ref="B47:C47"/>
    <mergeCell ref="B48:C48"/>
    <mergeCell ref="B55:C55"/>
    <mergeCell ref="B56:C56"/>
    <mergeCell ref="B53:C53"/>
    <mergeCell ref="B54:C54"/>
    <mergeCell ref="B52:C52"/>
    <mergeCell ref="B61:C61"/>
    <mergeCell ref="B59:C59"/>
    <mergeCell ref="B60:C60"/>
    <mergeCell ref="B57:C57"/>
    <mergeCell ref="B58:C58"/>
    <mergeCell ref="B66:C66"/>
    <mergeCell ref="B65:C65"/>
    <mergeCell ref="B63:C63"/>
    <mergeCell ref="B64:C64"/>
    <mergeCell ref="B62:C62"/>
    <mergeCell ref="B41:C41"/>
    <mergeCell ref="B38:C38"/>
    <mergeCell ref="B39:C39"/>
    <mergeCell ref="B37:C37"/>
    <mergeCell ref="B44:C45"/>
    <mergeCell ref="D44:E45"/>
    <mergeCell ref="F44:F45"/>
    <mergeCell ref="B46:C46"/>
    <mergeCell ref="D46:E46"/>
    <mergeCell ref="B42:C42"/>
    <mergeCell ref="D42:E42"/>
    <mergeCell ref="B43:C43"/>
    <mergeCell ref="D43:E43"/>
    <mergeCell ref="B40:C40"/>
    <mergeCell ref="D40:E40"/>
    <mergeCell ref="D39:E39"/>
    <mergeCell ref="D38:E38"/>
    <mergeCell ref="D37:E37"/>
    <mergeCell ref="B30:C30"/>
    <mergeCell ref="B31:C31"/>
    <mergeCell ref="B29:C29"/>
    <mergeCell ref="B28:C28"/>
    <mergeCell ref="B36:C36"/>
    <mergeCell ref="B34:C34"/>
    <mergeCell ref="B35:C35"/>
    <mergeCell ref="B32:C32"/>
    <mergeCell ref="B33:C33"/>
    <mergeCell ref="B21:C21"/>
    <mergeCell ref="B22:C22"/>
    <mergeCell ref="B19:C19"/>
    <mergeCell ref="B20:C20"/>
    <mergeCell ref="B18:C18"/>
    <mergeCell ref="B26:C26"/>
    <mergeCell ref="B27:C27"/>
    <mergeCell ref="B25:C25"/>
    <mergeCell ref="B23:C23"/>
    <mergeCell ref="B24:C24"/>
    <mergeCell ref="B11:C11"/>
    <mergeCell ref="B12:C12"/>
    <mergeCell ref="B9:C9"/>
    <mergeCell ref="B10:C10"/>
    <mergeCell ref="A8:B8"/>
    <mergeCell ref="B17:C17"/>
    <mergeCell ref="B15:C15"/>
    <mergeCell ref="B16:C16"/>
    <mergeCell ref="B13:C13"/>
    <mergeCell ref="B14:C14"/>
    <mergeCell ref="D11:E11"/>
    <mergeCell ref="D10:E10"/>
    <mergeCell ref="D9:E9"/>
    <mergeCell ref="D8:E8"/>
    <mergeCell ref="D57:E57"/>
    <mergeCell ref="D56:E56"/>
    <mergeCell ref="D55:E55"/>
    <mergeCell ref="D54:E54"/>
    <mergeCell ref="D53:E53"/>
    <mergeCell ref="D52:E52"/>
    <mergeCell ref="D51:E51"/>
    <mergeCell ref="D50:E50"/>
    <mergeCell ref="D36:E36"/>
    <mergeCell ref="D35:E35"/>
    <mergeCell ref="D34:E34"/>
    <mergeCell ref="D33:E33"/>
    <mergeCell ref="D32:E32"/>
    <mergeCell ref="D31:E31"/>
    <mergeCell ref="D30:E30"/>
    <mergeCell ref="D29:E29"/>
    <mergeCell ref="D49:E49"/>
    <mergeCell ref="D48:E48"/>
    <mergeCell ref="D47:E47"/>
    <mergeCell ref="D41:E41"/>
    <mergeCell ref="D66:E66"/>
    <mergeCell ref="D65:E65"/>
    <mergeCell ref="D64:E64"/>
    <mergeCell ref="D63:E63"/>
    <mergeCell ref="D62:E62"/>
    <mergeCell ref="D61:E61"/>
    <mergeCell ref="D60:E60"/>
    <mergeCell ref="D59:E59"/>
    <mergeCell ref="D58:E58"/>
    <mergeCell ref="D19:E19"/>
    <mergeCell ref="D18:E18"/>
    <mergeCell ref="D17:E17"/>
    <mergeCell ref="D16:E16"/>
    <mergeCell ref="D15:E15"/>
    <mergeCell ref="D14:E14"/>
    <mergeCell ref="D13:E13"/>
    <mergeCell ref="D12:E12"/>
    <mergeCell ref="D28:E28"/>
    <mergeCell ref="D27:E27"/>
    <mergeCell ref="D26:E26"/>
    <mergeCell ref="D25:E25"/>
    <mergeCell ref="D24:E24"/>
    <mergeCell ref="D23:E23"/>
    <mergeCell ref="D22:E22"/>
    <mergeCell ref="D21:E21"/>
    <mergeCell ref="D20:E20"/>
  </mergeCells>
  <pageMargins left="1.2204724409448819" right="0.19685039370078741" top="0.15748031496062992" bottom="0.19685039370078741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49"/>
  <sheetViews>
    <sheetView topLeftCell="A13" workbookViewId="0">
      <selection activeCell="A50" sqref="A50"/>
    </sheetView>
  </sheetViews>
  <sheetFormatPr defaultRowHeight="15" x14ac:dyDescent="0.25"/>
  <cols>
    <col min="1" max="1" width="40" customWidth="1"/>
    <col min="3" max="3" width="21" customWidth="1"/>
    <col min="4" max="4" width="21.5703125" customWidth="1"/>
  </cols>
  <sheetData>
    <row r="3" spans="1:4" x14ac:dyDescent="0.25">
      <c r="A3" s="8" t="s">
        <v>131</v>
      </c>
    </row>
    <row r="4" spans="1:4" x14ac:dyDescent="0.25">
      <c r="A4" s="8" t="s">
        <v>120</v>
      </c>
    </row>
    <row r="6" spans="1:4" x14ac:dyDescent="0.25">
      <c r="A6" t="s">
        <v>105</v>
      </c>
    </row>
    <row r="7" spans="1:4" ht="15.75" thickBot="1" x14ac:dyDescent="0.3"/>
    <row r="8" spans="1:4" x14ac:dyDescent="0.25">
      <c r="A8" s="218" t="s">
        <v>0</v>
      </c>
      <c r="B8" s="220" t="s">
        <v>1</v>
      </c>
      <c r="C8" s="222" t="s">
        <v>125</v>
      </c>
      <c r="D8" s="222" t="s">
        <v>126</v>
      </c>
    </row>
    <row r="9" spans="1:4" x14ac:dyDescent="0.25">
      <c r="A9" s="219"/>
      <c r="B9" s="221"/>
      <c r="C9" s="223"/>
      <c r="D9" s="223" t="s">
        <v>104</v>
      </c>
    </row>
    <row r="10" spans="1:4" x14ac:dyDescent="0.25">
      <c r="A10" s="61" t="s">
        <v>44</v>
      </c>
      <c r="B10" s="14"/>
      <c r="C10" s="83">
        <v>59681672</v>
      </c>
      <c r="D10" s="83">
        <v>71246369</v>
      </c>
    </row>
    <row r="11" spans="1:4" x14ac:dyDescent="0.25">
      <c r="A11" s="53" t="s">
        <v>45</v>
      </c>
      <c r="B11" s="14"/>
      <c r="C11" s="18">
        <v>-36062058</v>
      </c>
      <c r="D11" s="18">
        <v>-33300080</v>
      </c>
    </row>
    <row r="12" spans="1:4" x14ac:dyDescent="0.25">
      <c r="A12" s="28"/>
      <c r="B12" s="14"/>
      <c r="C12" s="19"/>
      <c r="D12" s="51"/>
    </row>
    <row r="13" spans="1:4" x14ac:dyDescent="0.25">
      <c r="A13" s="153" t="s">
        <v>46</v>
      </c>
      <c r="B13" s="14"/>
      <c r="C13" s="20">
        <f>C10+C11</f>
        <v>23619614</v>
      </c>
      <c r="D13" s="52">
        <f>D10+D11</f>
        <v>37946289</v>
      </c>
    </row>
    <row r="14" spans="1:4" ht="15.75" thickBot="1" x14ac:dyDescent="0.3">
      <c r="A14" s="41"/>
      <c r="B14" s="14"/>
      <c r="C14" s="19"/>
      <c r="D14" s="51"/>
    </row>
    <row r="15" spans="1:4" ht="15.75" thickTop="1" x14ac:dyDescent="0.25">
      <c r="A15" s="53" t="s">
        <v>47</v>
      </c>
      <c r="B15" s="14"/>
      <c r="C15" s="154">
        <v>2028151</v>
      </c>
      <c r="D15" s="83">
        <v>2136792</v>
      </c>
    </row>
    <row r="16" spans="1:4" x14ac:dyDescent="0.25">
      <c r="A16" s="53" t="s">
        <v>48</v>
      </c>
      <c r="B16" s="14"/>
      <c r="C16" s="155">
        <v>-1183491</v>
      </c>
      <c r="D16" s="18">
        <v>-956314</v>
      </c>
    </row>
    <row r="17" spans="1:4" x14ac:dyDescent="0.25">
      <c r="A17" s="53" t="s">
        <v>49</v>
      </c>
      <c r="B17" s="14"/>
      <c r="C17" s="18">
        <v>-887455</v>
      </c>
      <c r="D17" s="18">
        <v>-96497</v>
      </c>
    </row>
    <row r="18" spans="1:4" x14ac:dyDescent="0.25">
      <c r="A18" s="53" t="s">
        <v>50</v>
      </c>
      <c r="B18" s="14"/>
      <c r="C18" s="18">
        <v>-8737947</v>
      </c>
      <c r="D18" s="18">
        <v>-9431359</v>
      </c>
    </row>
    <row r="19" spans="1:4" ht="15.75" thickBot="1" x14ac:dyDescent="0.3">
      <c r="A19" s="43"/>
      <c r="B19" s="14"/>
      <c r="C19" s="21"/>
      <c r="D19" s="54"/>
    </row>
    <row r="20" spans="1:4" x14ac:dyDescent="0.25">
      <c r="A20" s="25"/>
      <c r="B20" s="14"/>
      <c r="C20" s="19"/>
      <c r="D20" s="51"/>
    </row>
    <row r="21" spans="1:4" x14ac:dyDescent="0.25">
      <c r="A21" s="25" t="s">
        <v>51</v>
      </c>
      <c r="B21" s="14"/>
      <c r="C21" s="22">
        <f>C13+C15+C16+C17+C18</f>
        <v>14838872</v>
      </c>
      <c r="D21" s="55">
        <f>D13+D15+D16+D17+D18</f>
        <v>29598911</v>
      </c>
    </row>
    <row r="22" spans="1:4" ht="15.75" thickBot="1" x14ac:dyDescent="0.3">
      <c r="A22" s="56"/>
      <c r="B22" s="14"/>
      <c r="C22" s="21"/>
      <c r="D22" s="54"/>
    </row>
    <row r="23" spans="1:4" ht="15.75" thickTop="1" x14ac:dyDescent="0.25">
      <c r="A23" s="28"/>
      <c r="B23" s="14"/>
      <c r="C23" s="21"/>
      <c r="D23" s="54"/>
    </row>
    <row r="24" spans="1:4" x14ac:dyDescent="0.25">
      <c r="A24" s="53" t="s">
        <v>52</v>
      </c>
      <c r="B24" s="14"/>
      <c r="C24" s="154">
        <v>6858906</v>
      </c>
      <c r="D24" s="83">
        <v>6969862</v>
      </c>
    </row>
    <row r="25" spans="1:4" x14ac:dyDescent="0.25">
      <c r="A25" s="53" t="s">
        <v>53</v>
      </c>
      <c r="B25" s="14"/>
      <c r="C25" s="155">
        <v>-4567457</v>
      </c>
      <c r="D25" s="18">
        <v>-17735763</v>
      </c>
    </row>
    <row r="26" spans="1:4" x14ac:dyDescent="0.25">
      <c r="A26" s="28"/>
      <c r="B26" s="17"/>
      <c r="C26" s="21"/>
      <c r="D26" s="54"/>
    </row>
    <row r="27" spans="1:4" x14ac:dyDescent="0.25">
      <c r="A27" s="153" t="s">
        <v>54</v>
      </c>
      <c r="B27" s="14"/>
      <c r="C27" s="22">
        <f>C21+C24+C25</f>
        <v>17130321</v>
      </c>
      <c r="D27" s="55">
        <f>D21+D24+D25</f>
        <v>18833010</v>
      </c>
    </row>
    <row r="28" spans="1:4" x14ac:dyDescent="0.25">
      <c r="A28" s="25"/>
      <c r="B28" s="14"/>
      <c r="C28" s="19"/>
      <c r="D28" s="51"/>
    </row>
    <row r="29" spans="1:4" x14ac:dyDescent="0.25">
      <c r="A29" s="53" t="s">
        <v>55</v>
      </c>
      <c r="B29" s="14"/>
      <c r="C29" s="18">
        <v>-3829229</v>
      </c>
      <c r="D29" s="18">
        <v>-3792488</v>
      </c>
    </row>
    <row r="30" spans="1:4" ht="15.75" thickBot="1" x14ac:dyDescent="0.3">
      <c r="A30" s="43"/>
      <c r="B30" s="14"/>
      <c r="C30" s="21"/>
      <c r="D30" s="54"/>
    </row>
    <row r="31" spans="1:4" x14ac:dyDescent="0.25">
      <c r="A31" s="25"/>
      <c r="B31" s="14"/>
      <c r="C31" s="19"/>
      <c r="D31" s="51"/>
    </row>
    <row r="32" spans="1:4" x14ac:dyDescent="0.25">
      <c r="A32" s="25" t="s">
        <v>56</v>
      </c>
      <c r="B32" s="14"/>
      <c r="C32" s="22">
        <f>C27+C29</f>
        <v>13301092</v>
      </c>
      <c r="D32" s="55">
        <f>D27+D29</f>
        <v>15040522</v>
      </c>
    </row>
    <row r="33" spans="1:4" ht="15.75" thickBot="1" x14ac:dyDescent="0.3">
      <c r="A33" s="41"/>
      <c r="B33" s="14"/>
      <c r="C33" s="19"/>
      <c r="D33" s="51"/>
    </row>
    <row r="34" spans="1:4" ht="15.75" thickTop="1" x14ac:dyDescent="0.25">
      <c r="A34" s="25"/>
      <c r="B34" s="14"/>
      <c r="C34" s="19"/>
      <c r="D34" s="51"/>
    </row>
    <row r="35" spans="1:4" x14ac:dyDescent="0.25">
      <c r="A35" s="153" t="s">
        <v>57</v>
      </c>
      <c r="B35" s="14"/>
      <c r="C35" s="18">
        <v>-4004</v>
      </c>
      <c r="D35" s="50">
        <v>-129516</v>
      </c>
    </row>
    <row r="36" spans="1:4" ht="15.75" thickBot="1" x14ac:dyDescent="0.3">
      <c r="A36" s="25"/>
      <c r="B36" s="14"/>
      <c r="C36" s="21"/>
      <c r="D36" s="54"/>
    </row>
    <row r="37" spans="1:4" x14ac:dyDescent="0.25">
      <c r="A37" s="36"/>
      <c r="B37" s="38"/>
      <c r="C37" s="19"/>
      <c r="D37" s="51"/>
    </row>
    <row r="38" spans="1:4" x14ac:dyDescent="0.25">
      <c r="A38" s="25" t="s">
        <v>58</v>
      </c>
      <c r="B38" s="38"/>
      <c r="C38" s="22">
        <f>C32+C35</f>
        <v>13297088</v>
      </c>
      <c r="D38" s="55">
        <f>D32+D35</f>
        <v>14911006</v>
      </c>
    </row>
    <row r="39" spans="1:4" ht="15.75" thickBot="1" x14ac:dyDescent="0.3">
      <c r="A39" s="57"/>
      <c r="B39" s="58"/>
      <c r="C39" s="59"/>
      <c r="D39" s="60"/>
    </row>
    <row r="40" spans="1:4" x14ac:dyDescent="0.25">
      <c r="A40" s="25"/>
      <c r="B40" s="127"/>
      <c r="C40" s="128"/>
      <c r="D40" s="26"/>
    </row>
    <row r="41" spans="1:4" ht="15.75" thickBot="1" x14ac:dyDescent="0.3">
      <c r="A41" s="48" t="s">
        <v>108</v>
      </c>
      <c r="B41" s="126"/>
      <c r="C41" s="133" t="s">
        <v>128</v>
      </c>
      <c r="D41" s="133" t="s">
        <v>127</v>
      </c>
    </row>
    <row r="44" spans="1:4" x14ac:dyDescent="0.25">
      <c r="A44" t="s">
        <v>111</v>
      </c>
    </row>
    <row r="47" spans="1:4" x14ac:dyDescent="0.25">
      <c r="A47" t="s">
        <v>103</v>
      </c>
    </row>
    <row r="49" spans="1:1" x14ac:dyDescent="0.25">
      <c r="A49" s="3" t="s">
        <v>134</v>
      </c>
    </row>
  </sheetData>
  <mergeCells count="4"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9"/>
  <sheetViews>
    <sheetView topLeftCell="A31" workbookViewId="0">
      <selection activeCell="A31" sqref="A31"/>
    </sheetView>
  </sheetViews>
  <sheetFormatPr defaultRowHeight="15" x14ac:dyDescent="0.25"/>
  <cols>
    <col min="1" max="1" width="42.42578125" customWidth="1"/>
    <col min="2" max="5" width="12" customWidth="1"/>
    <col min="6" max="6" width="12.7109375" customWidth="1"/>
  </cols>
  <sheetData>
    <row r="3" spans="1:6" x14ac:dyDescent="0.25">
      <c r="A3" s="8" t="s">
        <v>132</v>
      </c>
    </row>
    <row r="4" spans="1:6" x14ac:dyDescent="0.25">
      <c r="A4" s="8" t="s">
        <v>121</v>
      </c>
    </row>
    <row r="6" spans="1:6" x14ac:dyDescent="0.25">
      <c r="A6" t="s">
        <v>105</v>
      </c>
    </row>
    <row r="7" spans="1:6" ht="15.75" thickBot="1" x14ac:dyDescent="0.3"/>
    <row r="8" spans="1:6" ht="40.5" customHeight="1" x14ac:dyDescent="0.25">
      <c r="A8" s="218" t="s">
        <v>59</v>
      </c>
      <c r="B8" s="224" t="s">
        <v>60</v>
      </c>
      <c r="C8" s="224" t="s">
        <v>61</v>
      </c>
      <c r="D8" s="224" t="s">
        <v>19</v>
      </c>
      <c r="E8" s="224" t="s">
        <v>62</v>
      </c>
      <c r="F8" s="39" t="s">
        <v>63</v>
      </c>
    </row>
    <row r="9" spans="1:6" ht="15.75" thickBot="1" x14ac:dyDescent="0.3">
      <c r="A9" s="219"/>
      <c r="B9" s="225"/>
      <c r="C9" s="225"/>
      <c r="D9" s="225"/>
      <c r="E9" s="225"/>
      <c r="F9" s="40" t="s">
        <v>64</v>
      </c>
    </row>
    <row r="10" spans="1:6" hidden="1" x14ac:dyDescent="0.25">
      <c r="A10" s="28"/>
      <c r="B10" s="34"/>
      <c r="C10" s="34"/>
      <c r="D10" s="34"/>
      <c r="E10" s="34"/>
      <c r="F10" s="35"/>
    </row>
    <row r="11" spans="1:6" hidden="1" x14ac:dyDescent="0.25">
      <c r="A11" s="25" t="s">
        <v>65</v>
      </c>
      <c r="B11" s="9">
        <v>9540291</v>
      </c>
      <c r="C11" s="9">
        <v>188565</v>
      </c>
      <c r="D11" s="9">
        <v>772604</v>
      </c>
      <c r="E11" s="9">
        <v>30084541</v>
      </c>
      <c r="F11" s="31">
        <v>40586001</v>
      </c>
    </row>
    <row r="12" spans="1:6" ht="15.75" hidden="1" thickBot="1" x14ac:dyDescent="0.3">
      <c r="A12" s="41"/>
      <c r="B12" s="5"/>
      <c r="C12" s="5"/>
      <c r="D12" s="5"/>
      <c r="E12" s="5"/>
      <c r="F12" s="42"/>
    </row>
    <row r="13" spans="1:6" ht="15.75" hidden="1" thickTop="1" x14ac:dyDescent="0.25">
      <c r="A13" s="28"/>
      <c r="B13" s="34"/>
      <c r="C13" s="34"/>
      <c r="D13" s="34"/>
      <c r="E13" s="34"/>
      <c r="F13" s="35"/>
    </row>
    <row r="14" spans="1:6" hidden="1" x14ac:dyDescent="0.25">
      <c r="A14" s="67" t="s">
        <v>66</v>
      </c>
      <c r="B14" s="64" t="s">
        <v>67</v>
      </c>
      <c r="C14" s="64" t="s">
        <v>68</v>
      </c>
      <c r="D14" s="64" t="s">
        <v>67</v>
      </c>
      <c r="E14" s="65">
        <v>4306144</v>
      </c>
      <c r="F14" s="68">
        <v>4306144</v>
      </c>
    </row>
    <row r="15" spans="1:6" ht="15.75" hidden="1" thickBot="1" x14ac:dyDescent="0.3">
      <c r="A15" s="28"/>
      <c r="B15" s="34"/>
      <c r="C15" s="34"/>
      <c r="D15" s="34"/>
      <c r="E15" s="27"/>
      <c r="F15" s="26"/>
    </row>
    <row r="16" spans="1:6" x14ac:dyDescent="0.25">
      <c r="A16" s="36"/>
      <c r="B16" s="6"/>
      <c r="C16" s="6"/>
      <c r="D16" s="6"/>
      <c r="E16" s="6"/>
      <c r="F16" s="39"/>
    </row>
    <row r="17" spans="1:6" x14ac:dyDescent="0.25">
      <c r="A17" s="25" t="s">
        <v>117</v>
      </c>
      <c r="B17" s="9">
        <v>9540291</v>
      </c>
      <c r="C17" s="9">
        <v>188565</v>
      </c>
      <c r="D17" s="9">
        <v>1073703</v>
      </c>
      <c r="E17" s="9">
        <v>81001008</v>
      </c>
      <c r="F17" s="134">
        <v>91803567</v>
      </c>
    </row>
    <row r="18" spans="1:6" ht="15.75" thickBot="1" x14ac:dyDescent="0.3">
      <c r="A18" s="41"/>
      <c r="B18" s="5"/>
      <c r="C18" s="5"/>
      <c r="D18" s="5"/>
      <c r="E18" s="5"/>
      <c r="F18" s="42"/>
    </row>
    <row r="19" spans="1:6" ht="15.75" thickTop="1" x14ac:dyDescent="0.25">
      <c r="A19" s="28"/>
      <c r="B19" s="34"/>
      <c r="C19" s="34"/>
      <c r="D19" s="34"/>
      <c r="E19" s="34"/>
      <c r="F19" s="35"/>
    </row>
    <row r="20" spans="1:6" x14ac:dyDescent="0.25">
      <c r="A20" s="67" t="s">
        <v>69</v>
      </c>
      <c r="B20" s="64" t="s">
        <v>67</v>
      </c>
      <c r="C20" s="64" t="s">
        <v>67</v>
      </c>
      <c r="D20" s="64" t="s">
        <v>67</v>
      </c>
      <c r="E20" s="65">
        <v>15040522</v>
      </c>
      <c r="F20" s="68">
        <v>15040522</v>
      </c>
    </row>
    <row r="21" spans="1:6" x14ac:dyDescent="0.25">
      <c r="A21" s="67" t="s">
        <v>70</v>
      </c>
      <c r="B21" s="64" t="s">
        <v>67</v>
      </c>
      <c r="C21" s="64" t="s">
        <v>67</v>
      </c>
      <c r="D21" s="66">
        <v>-129516</v>
      </c>
      <c r="E21" s="64" t="s">
        <v>67</v>
      </c>
      <c r="F21" s="69">
        <v>-129516</v>
      </c>
    </row>
    <row r="22" spans="1:6" ht="15.75" thickBot="1" x14ac:dyDescent="0.3">
      <c r="A22" s="43"/>
      <c r="B22" s="10"/>
      <c r="C22" s="10"/>
      <c r="D22" s="10"/>
      <c r="E22" s="10"/>
      <c r="F22" s="44"/>
    </row>
    <row r="23" spans="1:6" x14ac:dyDescent="0.25">
      <c r="A23" s="25"/>
      <c r="B23" s="34"/>
      <c r="C23" s="27"/>
      <c r="D23" s="27"/>
      <c r="E23" s="27"/>
      <c r="F23" s="26"/>
    </row>
    <row r="24" spans="1:6" x14ac:dyDescent="0.25">
      <c r="A24" s="25" t="s">
        <v>71</v>
      </c>
      <c r="B24" s="27" t="s">
        <v>67</v>
      </c>
      <c r="C24" s="27" t="s">
        <v>67</v>
      </c>
      <c r="D24" s="45">
        <f>D21</f>
        <v>-129516</v>
      </c>
      <c r="E24" s="9">
        <f>E20</f>
        <v>15040522</v>
      </c>
      <c r="F24" s="31">
        <f>F20+F21</f>
        <v>14911006</v>
      </c>
    </row>
    <row r="25" spans="1:6" ht="15.75" thickBot="1" x14ac:dyDescent="0.3">
      <c r="A25" s="28"/>
      <c r="B25" s="27"/>
      <c r="C25" s="27"/>
      <c r="D25" s="27"/>
      <c r="E25" s="34"/>
      <c r="F25" s="35"/>
    </row>
    <row r="26" spans="1:6" x14ac:dyDescent="0.25">
      <c r="A26" s="36"/>
      <c r="B26" s="6"/>
      <c r="C26" s="6"/>
      <c r="D26" s="6"/>
      <c r="E26" s="6"/>
      <c r="F26" s="39"/>
    </row>
    <row r="27" spans="1:6" x14ac:dyDescent="0.25">
      <c r="A27" s="85" t="s">
        <v>135</v>
      </c>
      <c r="B27" s="9">
        <v>9540291</v>
      </c>
      <c r="C27" s="9">
        <v>188565</v>
      </c>
      <c r="D27" s="9">
        <f>D17+D24</f>
        <v>944187</v>
      </c>
      <c r="E27" s="9">
        <f>E17+E24</f>
        <v>96041530</v>
      </c>
      <c r="F27" s="31">
        <f>F17+F24</f>
        <v>106714573</v>
      </c>
    </row>
    <row r="28" spans="1:6" ht="15.75" thickBot="1" x14ac:dyDescent="0.3">
      <c r="A28" s="46"/>
      <c r="B28" s="5"/>
      <c r="C28" s="5"/>
      <c r="D28" s="5"/>
      <c r="E28" s="5"/>
      <c r="F28" s="42"/>
    </row>
    <row r="29" spans="1:6" ht="15.75" thickTop="1" x14ac:dyDescent="0.25">
      <c r="A29" s="25"/>
      <c r="B29" s="27"/>
      <c r="C29" s="27"/>
      <c r="D29" s="27"/>
      <c r="E29" s="27"/>
      <c r="F29" s="26"/>
    </row>
    <row r="30" spans="1:6" x14ac:dyDescent="0.25">
      <c r="A30" s="25" t="s">
        <v>129</v>
      </c>
      <c r="B30" s="9">
        <v>9540291</v>
      </c>
      <c r="C30" s="9">
        <v>188565</v>
      </c>
      <c r="D30" s="9">
        <v>1083535</v>
      </c>
      <c r="E30" s="9">
        <v>123543707</v>
      </c>
      <c r="F30" s="31">
        <v>134356098</v>
      </c>
    </row>
    <row r="31" spans="1:6" ht="15.75" thickBot="1" x14ac:dyDescent="0.3">
      <c r="A31" s="41"/>
      <c r="B31" s="5"/>
      <c r="C31" s="5"/>
      <c r="D31" s="5"/>
      <c r="E31" s="5"/>
      <c r="F31" s="42"/>
    </row>
    <row r="32" spans="1:6" ht="15.75" thickTop="1" x14ac:dyDescent="0.25">
      <c r="A32" s="28"/>
      <c r="B32" s="34"/>
      <c r="C32" s="34"/>
      <c r="D32" s="34"/>
      <c r="E32" s="34"/>
      <c r="F32" s="35"/>
    </row>
    <row r="33" spans="1:6" x14ac:dyDescent="0.25">
      <c r="A33" s="67" t="s">
        <v>72</v>
      </c>
      <c r="B33" s="64" t="s">
        <v>67</v>
      </c>
      <c r="C33" s="64" t="s">
        <v>67</v>
      </c>
      <c r="D33" s="136" t="s">
        <v>67</v>
      </c>
      <c r="E33" s="137">
        <v>13301092</v>
      </c>
      <c r="F33" s="138">
        <v>13301092</v>
      </c>
    </row>
    <row r="34" spans="1:6" ht="15.75" thickBot="1" x14ac:dyDescent="0.3">
      <c r="A34" s="62" t="s">
        <v>70</v>
      </c>
      <c r="B34" s="63" t="s">
        <v>67</v>
      </c>
      <c r="C34" s="63" t="s">
        <v>67</v>
      </c>
      <c r="D34" s="139">
        <v>-4004</v>
      </c>
      <c r="E34" s="140" t="s">
        <v>67</v>
      </c>
      <c r="F34" s="141">
        <v>-4004</v>
      </c>
    </row>
    <row r="35" spans="1:6" ht="15.75" thickBot="1" x14ac:dyDescent="0.3">
      <c r="A35" s="43"/>
      <c r="B35" s="1"/>
      <c r="C35" s="10"/>
      <c r="D35" s="142"/>
      <c r="E35" s="142"/>
      <c r="F35" s="143"/>
    </row>
    <row r="36" spans="1:6" x14ac:dyDescent="0.25">
      <c r="A36" s="25"/>
      <c r="B36" s="27"/>
      <c r="C36" s="34"/>
      <c r="D36" s="144"/>
      <c r="E36" s="144"/>
      <c r="F36" s="145"/>
    </row>
    <row r="37" spans="1:6" x14ac:dyDescent="0.25">
      <c r="A37" s="25" t="s">
        <v>73</v>
      </c>
      <c r="B37" s="27" t="s">
        <v>67</v>
      </c>
      <c r="C37" s="27" t="s">
        <v>67</v>
      </c>
      <c r="D37" s="146">
        <v>-4004</v>
      </c>
      <c r="E37" s="147">
        <f>E33</f>
        <v>13301092</v>
      </c>
      <c r="F37" s="148">
        <f>F33+F34</f>
        <v>13297088</v>
      </c>
    </row>
    <row r="38" spans="1:6" ht="15.75" thickBot="1" x14ac:dyDescent="0.3">
      <c r="A38" s="48"/>
      <c r="B38" s="1"/>
      <c r="C38" s="10"/>
      <c r="D38" s="142"/>
      <c r="E38" s="142"/>
      <c r="F38" s="143"/>
    </row>
    <row r="39" spans="1:6" x14ac:dyDescent="0.25">
      <c r="A39" s="25"/>
      <c r="B39" s="27"/>
      <c r="C39" s="27"/>
      <c r="D39" s="149"/>
      <c r="E39" s="144"/>
      <c r="F39" s="145"/>
    </row>
    <row r="40" spans="1:6" x14ac:dyDescent="0.25">
      <c r="A40" s="85" t="s">
        <v>124</v>
      </c>
      <c r="B40" s="9">
        <v>9540291</v>
      </c>
      <c r="C40" s="9">
        <v>188565</v>
      </c>
      <c r="D40" s="147">
        <v>1079531</v>
      </c>
      <c r="E40" s="147">
        <f>E30+E37</f>
        <v>136844799</v>
      </c>
      <c r="F40" s="148">
        <f>F30+F37</f>
        <v>147653186</v>
      </c>
    </row>
    <row r="41" spans="1:6" ht="15.75" thickBot="1" x14ac:dyDescent="0.3">
      <c r="A41" s="48"/>
      <c r="B41" s="1"/>
      <c r="C41" s="1"/>
      <c r="D41" s="1"/>
      <c r="E41" s="1"/>
      <c r="F41" s="47"/>
    </row>
    <row r="44" spans="1:6" x14ac:dyDescent="0.25">
      <c r="A44" t="s">
        <v>111</v>
      </c>
    </row>
    <row r="47" spans="1:6" x14ac:dyDescent="0.25">
      <c r="A47" t="s">
        <v>103</v>
      </c>
    </row>
    <row r="49" spans="1:1" x14ac:dyDescent="0.25">
      <c r="A49" s="3" t="s">
        <v>119</v>
      </c>
    </row>
  </sheetData>
  <mergeCells count="5"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64"/>
  <sheetViews>
    <sheetView tabSelected="1" topLeftCell="A40" workbookViewId="0">
      <selection activeCell="A65" sqref="A65"/>
    </sheetView>
  </sheetViews>
  <sheetFormatPr defaultRowHeight="15" x14ac:dyDescent="0.25"/>
  <cols>
    <col min="1" max="1" width="50.85546875" customWidth="1"/>
    <col min="3" max="3" width="21" customWidth="1"/>
    <col min="4" max="4" width="22.42578125" customWidth="1"/>
  </cols>
  <sheetData>
    <row r="2" spans="1:4" x14ac:dyDescent="0.25">
      <c r="A2" s="8" t="s">
        <v>133</v>
      </c>
    </row>
    <row r="3" spans="1:4" x14ac:dyDescent="0.25">
      <c r="A3" s="8" t="s">
        <v>122</v>
      </c>
    </row>
    <row r="4" spans="1:4" x14ac:dyDescent="0.25">
      <c r="A4" s="8"/>
    </row>
    <row r="5" spans="1:4" x14ac:dyDescent="0.25">
      <c r="A5" t="s">
        <v>105</v>
      </c>
    </row>
    <row r="6" spans="1:4" ht="15.75" thickBot="1" x14ac:dyDescent="0.3"/>
    <row r="7" spans="1:4" ht="35.25" customHeight="1" x14ac:dyDescent="0.25">
      <c r="A7" s="187" t="s">
        <v>0</v>
      </c>
      <c r="B7" s="220" t="s">
        <v>1</v>
      </c>
      <c r="C7" s="23" t="s">
        <v>123</v>
      </c>
      <c r="D7" s="23" t="s">
        <v>123</v>
      </c>
    </row>
    <row r="8" spans="1:4" ht="15.75" thickBot="1" x14ac:dyDescent="0.3">
      <c r="A8" s="227"/>
      <c r="B8" s="226"/>
      <c r="C8" s="86" t="s">
        <v>118</v>
      </c>
      <c r="D8" s="87" t="s">
        <v>104</v>
      </c>
    </row>
    <row r="9" spans="1:4" ht="22.5" x14ac:dyDescent="0.25">
      <c r="A9" s="36" t="s">
        <v>74</v>
      </c>
      <c r="B9" s="124"/>
      <c r="C9" s="23"/>
      <c r="D9" s="24"/>
    </row>
    <row r="10" spans="1:4" ht="15" customHeight="1" x14ac:dyDescent="0.25">
      <c r="A10" s="28" t="s">
        <v>75</v>
      </c>
      <c r="B10" s="14"/>
      <c r="C10" s="15">
        <v>17130321</v>
      </c>
      <c r="D10" s="70">
        <v>18833010</v>
      </c>
    </row>
    <row r="11" spans="1:4" x14ac:dyDescent="0.25">
      <c r="A11" s="71" t="s">
        <v>76</v>
      </c>
      <c r="B11" s="14"/>
      <c r="C11" s="12"/>
      <c r="D11" s="54"/>
    </row>
    <row r="12" spans="1:4" x14ac:dyDescent="0.25">
      <c r="A12" s="72"/>
      <c r="B12" s="11"/>
      <c r="C12" s="13"/>
      <c r="D12" s="73"/>
    </row>
    <row r="13" spans="1:4" x14ac:dyDescent="0.25">
      <c r="A13" s="28" t="s">
        <v>77</v>
      </c>
      <c r="B13" s="14"/>
      <c r="C13" s="15">
        <v>7218852</v>
      </c>
      <c r="D13" s="70">
        <v>6812599</v>
      </c>
    </row>
    <row r="14" spans="1:4" ht="15" customHeight="1" x14ac:dyDescent="0.25">
      <c r="A14" s="28" t="s">
        <v>78</v>
      </c>
      <c r="B14" s="14"/>
      <c r="C14" s="16">
        <v>0</v>
      </c>
      <c r="D14" s="49">
        <v>-1063</v>
      </c>
    </row>
    <row r="15" spans="1:4" x14ac:dyDescent="0.25">
      <c r="A15" s="28" t="s">
        <v>79</v>
      </c>
      <c r="B15" s="14"/>
      <c r="C15" s="15">
        <v>85161</v>
      </c>
      <c r="D15" s="49">
        <v>65451</v>
      </c>
    </row>
    <row r="16" spans="1:4" ht="22.5" x14ac:dyDescent="0.25">
      <c r="A16" s="28" t="s">
        <v>136</v>
      </c>
      <c r="B16" s="14"/>
      <c r="C16" s="15">
        <v>25366</v>
      </c>
      <c r="D16" s="49">
        <v>212396</v>
      </c>
    </row>
    <row r="17" spans="1:4" ht="22.5" customHeight="1" x14ac:dyDescent="0.25">
      <c r="A17" s="28" t="s">
        <v>137</v>
      </c>
      <c r="B17" s="14"/>
      <c r="C17" s="16">
        <v>559</v>
      </c>
      <c r="D17" s="54">
        <v>0</v>
      </c>
    </row>
    <row r="18" spans="1:4" x14ac:dyDescent="0.25">
      <c r="A18" s="28" t="s">
        <v>80</v>
      </c>
      <c r="B18" s="14"/>
      <c r="C18" s="16">
        <v>-245170</v>
      </c>
      <c r="D18" s="50">
        <v>-911363</v>
      </c>
    </row>
    <row r="19" spans="1:4" x14ac:dyDescent="0.25">
      <c r="A19" s="28" t="s">
        <v>52</v>
      </c>
      <c r="B19" s="14"/>
      <c r="C19" s="16">
        <v>-6858906</v>
      </c>
      <c r="D19" s="50">
        <v>-6969862</v>
      </c>
    </row>
    <row r="20" spans="1:4" x14ac:dyDescent="0.25">
      <c r="A20" s="28" t="s">
        <v>53</v>
      </c>
      <c r="B20" s="14"/>
      <c r="C20" s="15">
        <v>4567457</v>
      </c>
      <c r="D20" s="70">
        <v>17735763</v>
      </c>
    </row>
    <row r="21" spans="1:4" x14ac:dyDescent="0.25">
      <c r="A21" s="28" t="s">
        <v>81</v>
      </c>
      <c r="B21" s="14"/>
      <c r="C21" s="16">
        <v>-4049</v>
      </c>
      <c r="D21" s="50">
        <v>-39433</v>
      </c>
    </row>
    <row r="22" spans="1:4" ht="15.75" thickBot="1" x14ac:dyDescent="0.3">
      <c r="A22" s="29"/>
      <c r="B22" s="91"/>
      <c r="C22" s="92"/>
      <c r="D22" s="93"/>
    </row>
    <row r="23" spans="1:4" x14ac:dyDescent="0.25">
      <c r="A23" s="74"/>
      <c r="B23" s="95"/>
      <c r="C23" s="96"/>
      <c r="D23" s="97"/>
    </row>
    <row r="24" spans="1:4" ht="22.5" customHeight="1" x14ac:dyDescent="0.25">
      <c r="A24" s="25" t="s">
        <v>82</v>
      </c>
      <c r="B24" s="125"/>
      <c r="C24" s="7"/>
      <c r="D24" s="51"/>
    </row>
    <row r="25" spans="1:4" x14ac:dyDescent="0.25">
      <c r="A25" s="28" t="s">
        <v>112</v>
      </c>
      <c r="B25" s="14"/>
      <c r="C25" s="16">
        <v>-633158</v>
      </c>
      <c r="D25" s="50">
        <v>-2481115</v>
      </c>
    </row>
    <row r="26" spans="1:4" ht="22.5" customHeight="1" x14ac:dyDescent="0.25">
      <c r="A26" s="28" t="s">
        <v>113</v>
      </c>
      <c r="B26" s="14"/>
      <c r="C26" s="16">
        <v>2171063</v>
      </c>
      <c r="D26" s="50">
        <v>-7796675</v>
      </c>
    </row>
    <row r="27" spans="1:4" ht="22.5" customHeight="1" x14ac:dyDescent="0.25">
      <c r="A27" s="28" t="s">
        <v>114</v>
      </c>
      <c r="B27" s="14"/>
      <c r="C27" s="16">
        <v>-8460362</v>
      </c>
      <c r="D27" s="50">
        <v>-14149462</v>
      </c>
    </row>
    <row r="28" spans="1:4" ht="15.75" thickBot="1" x14ac:dyDescent="0.3">
      <c r="A28" s="29"/>
      <c r="B28" s="91"/>
      <c r="C28" s="92"/>
      <c r="D28" s="93"/>
    </row>
    <row r="29" spans="1:4" ht="22.5" x14ac:dyDescent="0.25">
      <c r="A29" s="36" t="s">
        <v>83</v>
      </c>
      <c r="B29" s="124"/>
      <c r="C29" s="23"/>
      <c r="D29" s="24"/>
    </row>
    <row r="30" spans="1:4" x14ac:dyDescent="0.25">
      <c r="A30" s="28" t="s">
        <v>84</v>
      </c>
      <c r="B30" s="14"/>
      <c r="C30" s="16">
        <v>-30317</v>
      </c>
      <c r="D30" s="50">
        <v>-21556</v>
      </c>
    </row>
    <row r="31" spans="1:4" x14ac:dyDescent="0.25">
      <c r="A31" s="28" t="s">
        <v>85</v>
      </c>
      <c r="B31" s="14"/>
      <c r="C31" s="16">
        <v>-3712282</v>
      </c>
      <c r="D31" s="50">
        <v>-5356926</v>
      </c>
    </row>
    <row r="32" spans="1:4" x14ac:dyDescent="0.25">
      <c r="A32" s="28" t="s">
        <v>86</v>
      </c>
      <c r="B32" s="14"/>
      <c r="C32" s="15">
        <v>7504317</v>
      </c>
      <c r="D32" s="70">
        <v>9732233</v>
      </c>
    </row>
    <row r="33" spans="1:4" x14ac:dyDescent="0.25">
      <c r="A33" s="28" t="s">
        <v>87</v>
      </c>
      <c r="B33" s="14"/>
      <c r="C33" s="16">
        <v>-5066430</v>
      </c>
      <c r="D33" s="50">
        <v>-4048427</v>
      </c>
    </row>
    <row r="34" spans="1:4" ht="15.75" thickBot="1" x14ac:dyDescent="0.3">
      <c r="A34" s="29"/>
      <c r="B34" s="91"/>
      <c r="C34" s="98"/>
      <c r="D34" s="93"/>
    </row>
    <row r="35" spans="1:4" ht="22.5" customHeight="1" thickBot="1" x14ac:dyDescent="0.3">
      <c r="A35" s="36" t="s">
        <v>88</v>
      </c>
      <c r="B35" s="116"/>
      <c r="C35" s="117">
        <f>SUM(C10:C34)</f>
        <v>13692422</v>
      </c>
      <c r="D35" s="152">
        <f>SUM(D10:D34)</f>
        <v>11615570</v>
      </c>
    </row>
    <row r="36" spans="1:4" ht="23.25" thickBot="1" x14ac:dyDescent="0.3">
      <c r="A36" s="120" t="s">
        <v>89</v>
      </c>
      <c r="B36" s="123"/>
      <c r="C36" s="121"/>
      <c r="D36" s="122"/>
    </row>
    <row r="37" spans="1:4" ht="15" customHeight="1" x14ac:dyDescent="0.25">
      <c r="A37" s="75" t="s">
        <v>90</v>
      </c>
      <c r="B37" s="118"/>
      <c r="C37" s="16">
        <v>-5469471</v>
      </c>
      <c r="D37" s="119">
        <v>-9783429</v>
      </c>
    </row>
    <row r="38" spans="1:4" ht="15" customHeight="1" x14ac:dyDescent="0.25">
      <c r="A38" s="53" t="s">
        <v>109</v>
      </c>
      <c r="B38" s="14"/>
      <c r="C38" s="119">
        <v>-230020</v>
      </c>
      <c r="D38" s="119">
        <v>34993</v>
      </c>
    </row>
    <row r="39" spans="1:4" x14ac:dyDescent="0.25">
      <c r="A39" s="53" t="s">
        <v>6</v>
      </c>
      <c r="B39" s="14"/>
      <c r="C39" s="16">
        <v>-127029320</v>
      </c>
      <c r="D39" s="50">
        <v>-133542607</v>
      </c>
    </row>
    <row r="40" spans="1:4" x14ac:dyDescent="0.25">
      <c r="A40" s="53" t="s">
        <v>91</v>
      </c>
      <c r="B40" s="14"/>
      <c r="C40" s="15">
        <v>112412394</v>
      </c>
      <c r="D40" s="70">
        <v>174759369</v>
      </c>
    </row>
    <row r="41" spans="1:4" ht="15.75" thickBot="1" x14ac:dyDescent="0.3">
      <c r="A41" s="53" t="s">
        <v>115</v>
      </c>
      <c r="B41" s="91"/>
      <c r="C41" s="16"/>
      <c r="D41" s="60"/>
    </row>
    <row r="42" spans="1:4" ht="22.5" customHeight="1" x14ac:dyDescent="0.25">
      <c r="A42" s="25" t="s">
        <v>92</v>
      </c>
      <c r="B42" s="94"/>
      <c r="C42" s="100">
        <f>SUM(C37:C41)</f>
        <v>-20316417</v>
      </c>
      <c r="D42" s="101">
        <f>SUM(D37:D41)</f>
        <v>31468326</v>
      </c>
    </row>
    <row r="43" spans="1:4" ht="15.75" thickBot="1" x14ac:dyDescent="0.3">
      <c r="A43" s="103"/>
      <c r="B43" s="104"/>
      <c r="C43" s="105"/>
      <c r="D43" s="106"/>
    </row>
    <row r="44" spans="1:4" ht="15" customHeight="1" x14ac:dyDescent="0.25">
      <c r="A44" s="36" t="s">
        <v>93</v>
      </c>
      <c r="B44" s="102"/>
      <c r="C44" s="23"/>
      <c r="D44" s="107"/>
    </row>
    <row r="45" spans="1:4" x14ac:dyDescent="0.25">
      <c r="A45" s="53" t="s">
        <v>24</v>
      </c>
      <c r="B45" s="14"/>
      <c r="C45" s="12">
        <v>0</v>
      </c>
      <c r="D45" s="70">
        <v>0</v>
      </c>
    </row>
    <row r="46" spans="1:4" x14ac:dyDescent="0.25">
      <c r="A46" s="53" t="s">
        <v>94</v>
      </c>
      <c r="B46" s="14"/>
      <c r="C46" s="16">
        <v>-2359423</v>
      </c>
      <c r="D46" s="50">
        <v>-55337803</v>
      </c>
    </row>
    <row r="47" spans="1:4" x14ac:dyDescent="0.25">
      <c r="A47" s="53" t="s">
        <v>95</v>
      </c>
      <c r="B47" s="14"/>
      <c r="C47" s="16">
        <v>-179</v>
      </c>
      <c r="D47" s="50">
        <v>-7040</v>
      </c>
    </row>
    <row r="48" spans="1:4" x14ac:dyDescent="0.25">
      <c r="A48" s="53" t="s">
        <v>26</v>
      </c>
      <c r="B48" s="14"/>
      <c r="C48" s="16">
        <v>-2032662</v>
      </c>
      <c r="D48" s="50">
        <v>-1299335</v>
      </c>
    </row>
    <row r="49" spans="1:4" ht="15.75" thickBot="1" x14ac:dyDescent="0.3">
      <c r="A49" s="29"/>
      <c r="B49" s="91"/>
      <c r="C49" s="92"/>
      <c r="D49" s="108"/>
    </row>
    <row r="50" spans="1:4" ht="22.5" customHeight="1" thickBot="1" x14ac:dyDescent="0.3">
      <c r="A50" s="79" t="s">
        <v>96</v>
      </c>
      <c r="B50" s="99"/>
      <c r="C50" s="110">
        <f>SUM(C46:C49)</f>
        <v>-4392264</v>
      </c>
      <c r="D50" s="76">
        <f>SUM(D45:D49)</f>
        <v>-56644178</v>
      </c>
    </row>
    <row r="51" spans="1:4" x14ac:dyDescent="0.25">
      <c r="A51" s="88"/>
      <c r="B51" s="89"/>
      <c r="C51" s="90"/>
      <c r="D51" s="109"/>
    </row>
    <row r="52" spans="1:4" ht="22.5" customHeight="1" thickBot="1" x14ac:dyDescent="0.3">
      <c r="A52" s="28" t="s">
        <v>97</v>
      </c>
      <c r="B52" s="14"/>
      <c r="C52" s="16"/>
      <c r="D52" s="50">
        <v>-129516</v>
      </c>
    </row>
    <row r="53" spans="1:4" ht="23.25" thickBot="1" x14ac:dyDescent="0.3">
      <c r="A53" s="25" t="s">
        <v>98</v>
      </c>
      <c r="B53" s="125"/>
      <c r="C53" s="110">
        <f>C50+C52+C42+C35</f>
        <v>-11016259</v>
      </c>
      <c r="D53" s="150">
        <f>D50+D52+D42+D35</f>
        <v>-13689798</v>
      </c>
    </row>
    <row r="54" spans="1:4" ht="22.5" customHeight="1" thickBot="1" x14ac:dyDescent="0.3">
      <c r="A54" s="28" t="s">
        <v>99</v>
      </c>
      <c r="B54" s="111"/>
      <c r="C54" s="112">
        <v>15859116</v>
      </c>
      <c r="D54" s="113">
        <v>17968173</v>
      </c>
    </row>
    <row r="55" spans="1:4" x14ac:dyDescent="0.25">
      <c r="A55" s="74"/>
      <c r="B55" s="114"/>
      <c r="C55" s="96"/>
      <c r="D55" s="115"/>
    </row>
    <row r="56" spans="1:4" ht="22.5" customHeight="1" thickBot="1" x14ac:dyDescent="0.3">
      <c r="A56" s="57" t="s">
        <v>100</v>
      </c>
      <c r="B56" s="77"/>
      <c r="C56" s="78">
        <f>C53+C54</f>
        <v>4842857</v>
      </c>
      <c r="D56" s="151">
        <f>D53+D54</f>
        <v>4278375</v>
      </c>
    </row>
    <row r="59" spans="1:4" x14ac:dyDescent="0.25">
      <c r="A59" t="s">
        <v>111</v>
      </c>
    </row>
    <row r="62" spans="1:4" x14ac:dyDescent="0.25">
      <c r="A62" t="s">
        <v>103</v>
      </c>
    </row>
    <row r="64" spans="1:4" x14ac:dyDescent="0.25">
      <c r="A64" s="3" t="s">
        <v>138</v>
      </c>
    </row>
  </sheetData>
  <mergeCells count="2">
    <mergeCell ref="B7:B8"/>
    <mergeCell ref="A7:A8"/>
  </mergeCells>
  <pageMargins left="1.0236220472440944" right="0.23622047244094491" top="0.15748031496062992" bottom="0.19685039370078741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ФО1</vt:lpstr>
      <vt:lpstr>ФО2</vt:lpstr>
      <vt:lpstr>ФО4</vt:lpstr>
      <vt:lpstr>ФО3</vt:lpstr>
      <vt:lpstr>ФО2!OLE_LINK13</vt:lpstr>
      <vt:lpstr>ФО1!OLE_LINK2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Шандер Елена Владимировна</dc:creator>
  <cp:lastModifiedBy>Шандер Елена Владимировна</cp:lastModifiedBy>
  <cp:lastPrinted>2019-09-03T10:00:37Z</cp:lastPrinted>
  <dcterms:created xsi:type="dcterms:W3CDTF">2019-05-15T03:50:36Z</dcterms:created>
  <dcterms:modified xsi:type="dcterms:W3CDTF">2020-08-13T11:58:50Z</dcterms:modified>
</cp:coreProperties>
</file>