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activeTab="3"/>
  </bookViews>
  <sheets>
    <sheet name="ФО1" sheetId="1" r:id="rId1"/>
    <sheet name="ФО2" sheetId="2" r:id="rId2"/>
    <sheet name="ФО4" sheetId="3" r:id="rId3"/>
    <sheet name="ФО3" sheetId="4" r:id="rId4"/>
  </sheets>
  <definedNames>
    <definedName name="OLE_LINK13" localSheetId="1">ФО2!$A$7</definedName>
    <definedName name="OLE_LINK2" localSheetId="0">ФО1!$A$5</definedName>
  </definedNames>
  <calcPr calcId="145621"/>
</workbook>
</file>

<file path=xl/calcChain.xml><?xml version="1.0" encoding="utf-8"?>
<calcChain xmlns="http://schemas.openxmlformats.org/spreadsheetml/2006/main">
  <c r="D20" i="2" l="1"/>
  <c r="B38" i="4" l="1"/>
  <c r="C20" i="4" l="1"/>
  <c r="B20" i="4"/>
  <c r="B25" i="4" s="1"/>
  <c r="B31" i="4" s="1"/>
  <c r="C25" i="4" l="1"/>
  <c r="C31" i="4" s="1"/>
  <c r="B46" i="4"/>
  <c r="D36" i="3" l="1"/>
  <c r="D39" i="3" s="1"/>
  <c r="F33" i="3" l="1"/>
  <c r="F32" i="3"/>
  <c r="F20" i="3"/>
  <c r="F19" i="3"/>
  <c r="F36" i="3" l="1"/>
  <c r="F39" i="3" s="1"/>
  <c r="E36" i="3"/>
  <c r="E39" i="3" s="1"/>
  <c r="C14" i="1" l="1"/>
  <c r="C23" i="1"/>
  <c r="C33" i="1"/>
  <c r="C47" i="1"/>
  <c r="C58" i="1"/>
  <c r="C25" i="1" l="1"/>
  <c r="C60" i="1"/>
  <c r="C62" i="1" s="1"/>
  <c r="C46" i="4"/>
  <c r="C38" i="4"/>
  <c r="E58" i="1"/>
  <c r="E47" i="1"/>
  <c r="E14" i="1"/>
  <c r="E23" i="1"/>
  <c r="E33" i="1"/>
  <c r="C49" i="4" l="1"/>
  <c r="C52" i="4" s="1"/>
  <c r="E60" i="1"/>
  <c r="E62" i="1" s="1"/>
  <c r="E25" i="1"/>
  <c r="F23" i="3"/>
  <c r="F26" i="3" s="1"/>
  <c r="E23" i="3"/>
  <c r="E26" i="3" s="1"/>
  <c r="D23" i="3"/>
  <c r="D26" i="3" s="1"/>
  <c r="D12" i="2"/>
  <c r="D26" i="2" s="1"/>
  <c r="D30" i="2" s="1"/>
  <c r="D35" i="2" s="1"/>
  <c r="C12" i="2"/>
  <c r="C20" i="2" l="1"/>
  <c r="C26" i="2" s="1"/>
  <c r="C30" i="2" s="1"/>
  <c r="C35" i="2" s="1"/>
  <c r="B49" i="4"/>
  <c r="B52" i="4" s="1"/>
</calcChain>
</file>

<file path=xl/sharedStrings.xml><?xml version="1.0" encoding="utf-8"?>
<sst xmlns="http://schemas.openxmlformats.org/spreadsheetml/2006/main" count="176" uniqueCount="134">
  <si>
    <t>В тысячах казахстанских тенге</t>
  </si>
  <si>
    <t>Прим.</t>
  </si>
  <si>
    <t>АКТИВЫ</t>
  </si>
  <si>
    <t xml:space="preserve">Внеоборотные активы </t>
  </si>
  <si>
    <t xml:space="preserve">Основные средства </t>
  </si>
  <si>
    <t>Нематериальные активы</t>
  </si>
  <si>
    <t>Займы выданные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</si>
  <si>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</si>
  <si>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</si>
  <si>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</si>
  <si>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>Предоплаты по текущему подоходному налогу</t>
  </si>
  <si>
    <t>Денежные средства и денежные эквиваленты</t>
  </si>
  <si>
    <t>ИТОГО АКТИВЫ</t>
  </si>
  <si>
    <t xml:space="preserve">КАПИТАЛ </t>
  </si>
  <si>
    <t xml:space="preserve">Акционерный капитал </t>
  </si>
  <si>
    <t>Дополнительный оплаченный капитал</t>
  </si>
  <si>
    <t>Прочие резервы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</si>
  <si>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</si>
  <si>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</si>
  <si>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</si>
  <si>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</si>
  <si>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Займы полученные</t>
  </si>
  <si>
    <t>Финансовые гарантии</t>
  </si>
  <si>
    <t>Торговая и прочая кредиторская задолженность</t>
  </si>
  <si>
    <t>Обязательства по вознаграждениям работникам</t>
  </si>
  <si>
    <t>Обязательства по привилегированным акциям</t>
  </si>
  <si>
    <t xml:space="preserve">Обязательства по отсроченному подоходному налогу </t>
  </si>
  <si>
    <t>Краткосрочные обязательства</t>
  </si>
  <si>
    <t>Дивиденды к выплате</t>
  </si>
  <si>
    <t>ИТОГО ОБЯЗАТЕЛЬСТВА</t>
  </si>
  <si>
    <t>ИТОГО ОБЯЗАТЕЛЬСТВА И КАПИТАЛ</t>
  </si>
  <si>
    <t>____________________________</t>
  </si>
  <si>
    <t>_________________________</t>
  </si>
  <si>
    <t xml:space="preserve">Президент </t>
  </si>
  <si>
    <t>Главный бухгалтер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</si>
  <si>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</si>
  <si>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</si>
  <si>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</si>
  <si>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</si>
  <si>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</si>
  <si>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</si>
  <si>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</si>
  <si>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</si>
  <si>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</si>
  <si>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Прибыль до налогообложения</t>
  </si>
  <si>
    <t>Расход по подоходному налогу</t>
  </si>
  <si>
    <t>Прочий совокупный доход</t>
  </si>
  <si>
    <t xml:space="preserve">В тысячах казахстанских тенге </t>
  </si>
  <si>
    <t>Акционерный капитал</t>
  </si>
  <si>
    <t>Дополни-тельный оплаченный капитал</t>
  </si>
  <si>
    <t>Нераспре-деленная прибыль</t>
  </si>
  <si>
    <t>Итого</t>
  </si>
  <si>
    <t>капитал</t>
  </si>
  <si>
    <t xml:space="preserve">Остаток на 31 декабря 2017 года </t>
  </si>
  <si>
    <t>Переход на МСФО 9</t>
  </si>
  <si>
    <t>-</t>
  </si>
  <si>
    <t>--</t>
  </si>
  <si>
    <t>Движение денежных средств по операционной деятельности:</t>
  </si>
  <si>
    <t xml:space="preserve">Прибыль до налогообложения </t>
  </si>
  <si>
    <t>Поправки на:</t>
  </si>
  <si>
    <t>Прочие</t>
  </si>
  <si>
    <t>Движение денежных средств по операционной деятельности до изменений оборотного капитала</t>
  </si>
  <si>
    <t>Денежные средства, полученных от операционной деятельности:</t>
  </si>
  <si>
    <t xml:space="preserve">Подоходный налог уплаченный </t>
  </si>
  <si>
    <t>Проценты полученные</t>
  </si>
  <si>
    <t>Проценты уплаченные</t>
  </si>
  <si>
    <t>Чистые денежные средства, полученные от операционной деятельности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</si>
  <si>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</si>
  <si>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</si>
  <si>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</si>
  <si>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Движение денежных средств по финансовой деятельности:</t>
  </si>
  <si>
    <t>Погашение займов полученных</t>
  </si>
  <si>
    <t xml:space="preserve">Дивиденды уплаченные </t>
  </si>
  <si>
    <t>Чистые денежные средства использованные в финансовой деятельности</t>
  </si>
  <si>
    <t>Влияние изменений обменного курса на денежные средства и денежные эквиваленты</t>
  </si>
  <si>
    <t>Главный бухгалтер: Лысенко Вадим Петрович</t>
  </si>
  <si>
    <t>30 июня 2019 г.</t>
  </si>
  <si>
    <t>Вадим Лысенко</t>
  </si>
  <si>
    <t>Рустам Ибрагимов</t>
  </si>
  <si>
    <t>Руководитель: Ибрагимов Рустам Сухрабович</t>
  </si>
  <si>
    <t>Изменение товарно-материальных запасов</t>
  </si>
  <si>
    <t xml:space="preserve">Изменение торговой и прочей дебиторской задолженности </t>
  </si>
  <si>
    <t xml:space="preserve">Изменение торговой и прочей кредиторской задолженности </t>
  </si>
  <si>
    <t xml:space="preserve"> Консолидированный отчет неаудированный об изменениях в капитале</t>
  </si>
  <si>
    <t>Консолидированный  отчет о движении денежных средств (косвенный метод) неаудированный</t>
  </si>
  <si>
    <t>Резерв по устаревшим и неликвидным товарно-материальным запасам</t>
  </si>
  <si>
    <t>Инвестиции по справедливой стоимости</t>
  </si>
  <si>
    <t>Обязательства по аренде</t>
  </si>
  <si>
    <t>Операционная прибыль</t>
  </si>
  <si>
    <t>Прибыль за  период</t>
  </si>
  <si>
    <t>Совокупный доход за  период</t>
  </si>
  <si>
    <t xml:space="preserve">Совокупный доход за  период  </t>
  </si>
  <si>
    <t xml:space="preserve">Прибыль за  период </t>
  </si>
  <si>
    <t>Прочий совокупный доход за  период</t>
  </si>
  <si>
    <t>Износ основных средств и  амортизация нематериальных активов</t>
  </si>
  <si>
    <t>Вознаграждения работникам уплаченные</t>
  </si>
  <si>
    <t>Изменение денежных средств с ограничением по снятию</t>
  </si>
  <si>
    <t>Платежи по обязательству по аренде</t>
  </si>
  <si>
    <t>Денежные средства и денежные эквиваленты на начало  периода</t>
  </si>
  <si>
    <t>Денежные средства и денежные эквиваленты на конец  периода</t>
  </si>
  <si>
    <t>Убыток от выбытия основных средств и нематериальных активов</t>
  </si>
  <si>
    <t>Консолидированный отчет неаудированный о прибыли и убытке и прочем совокупном доходе</t>
  </si>
  <si>
    <t xml:space="preserve">Остаток на 1 января 2020 года </t>
  </si>
  <si>
    <t>Резервы под обязательства по ликвидации и восстановлению горнорудных активов</t>
  </si>
  <si>
    <t>Консолидированный бухгалтерский баланс неаудированный по состоянию на 30 июня 2021 г.</t>
  </si>
  <si>
    <t>30 июня 2021 г.</t>
  </si>
  <si>
    <t xml:space="preserve">Остаток на 30 июня 2020 года </t>
  </si>
  <si>
    <t>Остаток на 30 июня 2021 года</t>
  </si>
  <si>
    <t>30 июня 2020 г.</t>
  </si>
  <si>
    <r>
      <t xml:space="preserve"> </t>
    </r>
    <r>
      <rPr>
        <b/>
        <i/>
        <sz val="11"/>
        <color theme="1"/>
        <rFont val="Calibri"/>
        <family val="2"/>
        <charset val="204"/>
        <scheme val="minor"/>
      </rPr>
      <t>АО Шубарколь комир</t>
    </r>
  </si>
  <si>
    <t xml:space="preserve">Прочие </t>
  </si>
  <si>
    <t xml:space="preserve">Итого </t>
  </si>
  <si>
    <t>Подоходный налог к уплате</t>
  </si>
  <si>
    <t>АО "Шубарколь Комир"</t>
  </si>
  <si>
    <t>Базовая прибыль на акцию за период(в тенге)</t>
  </si>
  <si>
    <r>
      <t xml:space="preserve"> </t>
    </r>
    <r>
      <rPr>
        <b/>
        <i/>
        <sz val="11"/>
        <color theme="1"/>
        <rFont val="Calibri"/>
        <family val="2"/>
        <charset val="204"/>
        <scheme val="minor"/>
      </rPr>
      <t>АО "Шубарколь Комир"</t>
    </r>
  </si>
  <si>
    <t>Резерв под  убытки по торговой и прочей дебиторской задолженности</t>
  </si>
  <si>
    <t>Приобретение  инвестиций</t>
  </si>
  <si>
    <t>Чистые денежные средства, (использованные в)/полученные от инвестиционной деятельности</t>
  </si>
  <si>
    <t>Поступление займов полученных</t>
  </si>
  <si>
    <t>Чистое уменьшение денежных средств и денежных эквивалентов</t>
  </si>
  <si>
    <t>3,657</t>
  </si>
  <si>
    <t>3,902</t>
  </si>
  <si>
    <t xml:space="preserve">Остаток на 1 января 2021 года </t>
  </si>
  <si>
    <t>Расходы по исследованию, развитию бизнеса и разведке</t>
  </si>
  <si>
    <t xml:space="preserve"> 13 августа 2021 года </t>
  </si>
  <si>
    <t>13 августа 2021 г.</t>
  </si>
  <si>
    <t>по состоянию на  30 июня 2021 года</t>
  </si>
  <si>
    <t xml:space="preserve"> по состоянию на  30 июня 2021 года</t>
  </si>
  <si>
    <t>по состоянию на 30 июня 2021  года</t>
  </si>
  <si>
    <t xml:space="preserve"> 30 июня 2021</t>
  </si>
  <si>
    <t xml:space="preserve"> 30 июня 2020</t>
  </si>
  <si>
    <t>30 июня 2021</t>
  </si>
  <si>
    <t xml:space="preserve"> 31 декабря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</si>
</sst>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7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9" fillId="0" borderId="0" xfId="0" applyFont="1"/>
    <xf numFmtId="3" fontId="4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4" fontId="11" fillId="0" borderId="4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164" fontId="11" fillId="0" borderId="8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 indent="1"/>
    </xf>
    <xf numFmtId="0" fontId="6" fillId="0" borderId="8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164" fontId="12" fillId="0" borderId="0" xfId="1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5" xfId="0" applyFont="1" applyBorder="1" applyAlignment="1">
      <alignment vertical="center" wrapText="1"/>
    </xf>
    <xf numFmtId="3" fontId="6" fillId="0" borderId="23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vertical="center" wrapText="1"/>
    </xf>
    <xf numFmtId="0" fontId="6" fillId="0" borderId="23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164" fontId="11" fillId="0" borderId="32" xfId="1" applyNumberFormat="1" applyFont="1" applyBorder="1" applyAlignment="1">
      <alignment horizontal="right" vertical="center"/>
    </xf>
    <xf numFmtId="0" fontId="6" fillId="0" borderId="33" xfId="0" applyFont="1" applyBorder="1" applyAlignment="1">
      <alignment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64" fontId="11" fillId="0" borderId="24" xfId="1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36" xfId="0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164" fontId="11" fillId="0" borderId="10" xfId="1" applyNumberFormat="1" applyFont="1" applyBorder="1" applyAlignment="1">
      <alignment horizontal="right" vertical="center"/>
    </xf>
    <xf numFmtId="164" fontId="12" fillId="0" borderId="9" xfId="1" applyNumberFormat="1" applyFont="1" applyBorder="1" applyAlignment="1">
      <alignment horizontal="right" vertical="center"/>
    </xf>
    <xf numFmtId="0" fontId="8" fillId="0" borderId="45" xfId="0" applyFont="1" applyBorder="1" applyAlignment="1">
      <alignment vertical="center" wrapText="1"/>
    </xf>
    <xf numFmtId="0" fontId="8" fillId="0" borderId="40" xfId="0" applyFont="1" applyBorder="1" applyAlignment="1">
      <alignment horizontal="right" vertical="center" wrapText="1"/>
    </xf>
    <xf numFmtId="0" fontId="8" fillId="0" borderId="4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3" fontId="4" fillId="0" borderId="39" xfId="0" applyNumberFormat="1" applyFont="1" applyBorder="1" applyAlignment="1">
      <alignment horizontal="right" vertical="center" wrapText="1"/>
    </xf>
    <xf numFmtId="0" fontId="4" fillId="0" borderId="46" xfId="0" applyFont="1" applyBorder="1" applyAlignment="1">
      <alignment vertical="center" wrapText="1"/>
    </xf>
    <xf numFmtId="0" fontId="4" fillId="0" borderId="43" xfId="0" applyFont="1" applyBorder="1" applyAlignment="1">
      <alignment horizontal="right" vertical="center" wrapText="1"/>
    </xf>
    <xf numFmtId="0" fontId="4" fillId="0" borderId="44" xfId="0" applyFont="1" applyBorder="1" applyAlignment="1">
      <alignment horizontal="righ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right" vertical="center" wrapText="1"/>
    </xf>
    <xf numFmtId="0" fontId="0" fillId="0" borderId="0" xfId="0" applyBorder="1"/>
    <xf numFmtId="0" fontId="4" fillId="0" borderId="3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49" fontId="4" fillId="0" borderId="47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164" fontId="11" fillId="0" borderId="3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164" fontId="11" fillId="0" borderId="8" xfId="1" applyNumberFormat="1" applyFont="1" applyFill="1" applyBorder="1" applyAlignment="1">
      <alignment horizontal="right" vertical="center"/>
    </xf>
    <xf numFmtId="3" fontId="6" fillId="0" borderId="8" xfId="0" applyNumberFormat="1" applyFont="1" applyBorder="1" applyAlignment="1">
      <alignment vertical="center" wrapText="1"/>
    </xf>
    <xf numFmtId="164" fontId="11" fillId="0" borderId="8" xfId="1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3" fontId="4" fillId="0" borderId="24" xfId="0" applyNumberFormat="1" applyFont="1" applyBorder="1" applyAlignment="1">
      <alignment vertical="center" wrapText="1"/>
    </xf>
    <xf numFmtId="164" fontId="11" fillId="0" borderId="23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12" fillId="0" borderId="4" xfId="1" applyNumberFormat="1" applyFont="1" applyBorder="1" applyAlignment="1">
      <alignment horizontal="right" vertical="center"/>
    </xf>
    <xf numFmtId="164" fontId="11" fillId="0" borderId="22" xfId="1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 wrapText="1"/>
    </xf>
    <xf numFmtId="164" fontId="11" fillId="0" borderId="23" xfId="1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vertical="center" wrapText="1"/>
    </xf>
    <xf numFmtId="164" fontId="12" fillId="0" borderId="43" xfId="1" applyNumberFormat="1" applyFont="1" applyBorder="1" applyAlignment="1">
      <alignment horizontal="right" vertical="center"/>
    </xf>
    <xf numFmtId="164" fontId="11" fillId="0" borderId="42" xfId="1" applyNumberFormat="1" applyFont="1" applyBorder="1" applyAlignment="1">
      <alignment horizontal="right" vertical="center"/>
    </xf>
    <xf numFmtId="164" fontId="12" fillId="0" borderId="44" xfId="1" applyNumberFormat="1" applyFont="1" applyBorder="1" applyAlignment="1">
      <alignment horizontal="right" vertical="center"/>
    </xf>
    <xf numFmtId="164" fontId="11" fillId="0" borderId="40" xfId="1" applyNumberFormat="1" applyFont="1" applyBorder="1" applyAlignment="1">
      <alignment horizontal="right" vertical="center"/>
    </xf>
    <xf numFmtId="3" fontId="6" fillId="0" borderId="48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vertical="center" wrapText="1"/>
    </xf>
    <xf numFmtId="3" fontId="4" fillId="0" borderId="31" xfId="0" applyNumberFormat="1" applyFont="1" applyFill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164" fontId="12" fillId="0" borderId="8" xfId="1" applyNumberFormat="1" applyFont="1" applyBorder="1" applyAlignment="1">
      <alignment horizontal="right" vertical="center"/>
    </xf>
    <xf numFmtId="0" fontId="4" fillId="0" borderId="53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0" fontId="6" fillId="0" borderId="58" xfId="0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164" fontId="11" fillId="0" borderId="4" xfId="1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11" fillId="0" borderId="30" xfId="1" applyNumberFormat="1" applyFont="1" applyFill="1" applyBorder="1" applyAlignment="1">
      <alignment horizontal="right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59" xfId="0" applyFont="1" applyBorder="1" applyAlignment="1">
      <alignment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right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6" fillId="0" borderId="36" xfId="0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right" vertical="center" wrapText="1" indent="1"/>
    </xf>
    <xf numFmtId="0" fontId="0" fillId="0" borderId="9" xfId="0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39" xfId="0" applyFont="1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</cellXfs>
  <cellStyles count="2">
    <cellStyle name="Normal 3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9"/>
  <sheetViews>
    <sheetView workbookViewId="0">
      <selection activeCell="I11" sqref="I11"/>
    </sheetView>
  </sheetViews>
  <sheetFormatPr defaultRowHeight="15" x14ac:dyDescent="0.25"/>
  <cols>
    <col min="1" max="1" width="41.140625" customWidth="1"/>
    <col min="2" max="2" width="6.7109375" customWidth="1"/>
    <col min="3" max="3" width="9.85546875" customWidth="1"/>
    <col min="4" max="4" width="9.42578125" customWidth="1"/>
    <col min="5" max="5" width="19.28515625" customWidth="1"/>
  </cols>
  <sheetData>
    <row r="2" spans="1:5" x14ac:dyDescent="0.25">
      <c r="A2" s="156" t="s">
        <v>109</v>
      </c>
    </row>
    <row r="3" spans="1:5" x14ac:dyDescent="0.25">
      <c r="A3" s="157" t="s">
        <v>104</v>
      </c>
    </row>
    <row r="4" spans="1:5" ht="15.75" thickBot="1" x14ac:dyDescent="0.3">
      <c r="B4" s="92"/>
      <c r="C4" s="92"/>
    </row>
    <row r="5" spans="1:5" ht="22.5" customHeight="1" thickBot="1" x14ac:dyDescent="0.3">
      <c r="A5" s="151" t="s">
        <v>0</v>
      </c>
      <c r="B5" s="93" t="s">
        <v>1</v>
      </c>
      <c r="C5" s="192" t="s">
        <v>132</v>
      </c>
      <c r="D5" s="193" t="s">
        <v>76</v>
      </c>
      <c r="E5" s="98" t="s">
        <v>133</v>
      </c>
    </row>
    <row r="6" spans="1:5" ht="15.75" thickBot="1" x14ac:dyDescent="0.3">
      <c r="A6" s="65" t="s">
        <v>2</v>
      </c>
      <c r="B6" s="149"/>
      <c r="C6" s="190"/>
      <c r="D6" s="191"/>
      <c r="E6" s="68"/>
    </row>
    <row r="7" spans="1:5" x14ac:dyDescent="0.25">
      <c r="A7" s="22" t="s">
        <v>3</v>
      </c>
      <c r="B7" s="150"/>
      <c r="C7" s="189"/>
      <c r="D7" s="189"/>
      <c r="E7" s="23"/>
    </row>
    <row r="8" spans="1:5" x14ac:dyDescent="0.25">
      <c r="A8" s="58" t="s">
        <v>4</v>
      </c>
      <c r="B8" s="148">
        <v>6</v>
      </c>
      <c r="C8" s="168">
        <v>117022370</v>
      </c>
      <c r="D8" s="168"/>
      <c r="E8" s="59">
        <v>120682976</v>
      </c>
    </row>
    <row r="9" spans="1:5" x14ac:dyDescent="0.25">
      <c r="A9" s="58" t="s">
        <v>5</v>
      </c>
      <c r="B9" s="148"/>
      <c r="C9" s="168">
        <v>1081093</v>
      </c>
      <c r="D9" s="168"/>
      <c r="E9" s="59">
        <v>1357544</v>
      </c>
    </row>
    <row r="10" spans="1:5" x14ac:dyDescent="0.25">
      <c r="A10" s="58" t="s">
        <v>86</v>
      </c>
      <c r="B10" s="148"/>
      <c r="C10" s="168">
        <v>2184384</v>
      </c>
      <c r="D10" s="168"/>
      <c r="E10" s="59">
        <v>2093301</v>
      </c>
    </row>
    <row r="11" spans="1:5" x14ac:dyDescent="0.25">
      <c r="A11" s="58" t="s">
        <v>6</v>
      </c>
      <c r="B11" s="148"/>
      <c r="C11" s="168">
        <v>17890936</v>
      </c>
      <c r="D11" s="168"/>
      <c r="E11" s="59">
        <v>17436963</v>
      </c>
    </row>
    <row r="12" spans="1:5" x14ac:dyDescent="0.25">
      <c r="A12" s="58" t="s">
        <v>110</v>
      </c>
      <c r="B12" s="148"/>
      <c r="C12" s="168">
        <v>5856269</v>
      </c>
      <c r="D12" s="168"/>
      <c r="E12" s="59">
        <v>6136318</v>
      </c>
    </row>
    <row r="13" spans="1:5" ht="15.75" thickBot="1" x14ac:dyDescent="0.3">
      <c r="A13" s="26"/>
      <c r="B13" s="152"/>
      <c r="C13" s="167"/>
      <c r="D13" s="167"/>
      <c r="E13" s="27"/>
    </row>
    <row r="14" spans="1:5" ht="15" customHeight="1" x14ac:dyDescent="0.25">
      <c r="A14" s="22" t="s">
        <v>111</v>
      </c>
      <c r="B14" s="153"/>
      <c r="C14" s="172">
        <f>SUM(C8:D13)</f>
        <v>144035052</v>
      </c>
      <c r="D14" s="173"/>
      <c r="E14" s="28">
        <f>SUM(E8:E13)</f>
        <v>147707102</v>
      </c>
    </row>
    <row r="15" spans="1:5" ht="15.75" thickBot="1" x14ac:dyDescent="0.3">
      <c r="A15" s="29"/>
      <c r="B15" s="154"/>
      <c r="C15" s="170"/>
      <c r="D15" s="171"/>
      <c r="E15" s="30"/>
    </row>
    <row r="16" spans="1:5" x14ac:dyDescent="0.25">
      <c r="A16" s="22" t="s">
        <v>7</v>
      </c>
      <c r="B16" s="150"/>
      <c r="C16" s="169"/>
      <c r="D16" s="169"/>
      <c r="E16" s="32"/>
    </row>
    <row r="17" spans="1:5" x14ac:dyDescent="0.25">
      <c r="A17" s="58" t="s">
        <v>8</v>
      </c>
      <c r="B17" s="148"/>
      <c r="C17" s="168">
        <v>8552720</v>
      </c>
      <c r="D17" s="168"/>
      <c r="E17" s="59">
        <v>7983147</v>
      </c>
    </row>
    <row r="18" spans="1:5" x14ac:dyDescent="0.25">
      <c r="A18" s="58" t="s">
        <v>9</v>
      </c>
      <c r="B18" s="148"/>
      <c r="C18" s="168">
        <v>32290476</v>
      </c>
      <c r="D18" s="168"/>
      <c r="E18" s="59">
        <v>32321897</v>
      </c>
    </row>
    <row r="19" spans="1:5" ht="15" customHeight="1" x14ac:dyDescent="0.25">
      <c r="A19" s="58" t="s">
        <v>6</v>
      </c>
      <c r="B19" s="148"/>
      <c r="C19" s="168">
        <v>147285623</v>
      </c>
      <c r="D19" s="168"/>
      <c r="E19" s="59">
        <v>138576730</v>
      </c>
    </row>
    <row r="20" spans="1:5" x14ac:dyDescent="0.25">
      <c r="A20" s="58" t="s">
        <v>10</v>
      </c>
      <c r="B20" s="148"/>
      <c r="C20" s="168">
        <v>331712</v>
      </c>
      <c r="D20" s="168"/>
      <c r="E20" s="59">
        <v>721891</v>
      </c>
    </row>
    <row r="21" spans="1:5" x14ac:dyDescent="0.25">
      <c r="A21" s="58" t="s">
        <v>11</v>
      </c>
      <c r="B21" s="148"/>
      <c r="C21" s="168">
        <v>14182566</v>
      </c>
      <c r="D21" s="168"/>
      <c r="E21" s="59">
        <v>14588344</v>
      </c>
    </row>
    <row r="22" spans="1:5" ht="15.75" thickBot="1" x14ac:dyDescent="0.3">
      <c r="A22" s="26"/>
      <c r="B22" s="152"/>
      <c r="C22" s="167"/>
      <c r="D22" s="167"/>
      <c r="E22" s="27"/>
    </row>
    <row r="23" spans="1:5" ht="15" customHeight="1" x14ac:dyDescent="0.25">
      <c r="A23" s="22" t="s">
        <v>111</v>
      </c>
      <c r="B23" s="153"/>
      <c r="C23" s="187">
        <f>SUM(C17:D22)</f>
        <v>202643097</v>
      </c>
      <c r="D23" s="188"/>
      <c r="E23" s="28">
        <f>SUM(E17:E22)</f>
        <v>194192009</v>
      </c>
    </row>
    <row r="24" spans="1:5" ht="15.75" thickBot="1" x14ac:dyDescent="0.3">
      <c r="A24" s="29"/>
      <c r="B24" s="154"/>
      <c r="C24" s="170"/>
      <c r="D24" s="171"/>
      <c r="E24" s="30"/>
    </row>
    <row r="25" spans="1:5" ht="15" customHeight="1" x14ac:dyDescent="0.25">
      <c r="A25" s="22" t="s">
        <v>12</v>
      </c>
      <c r="B25" s="153"/>
      <c r="C25" s="172">
        <f>C14+C23</f>
        <v>346678149</v>
      </c>
      <c r="D25" s="173"/>
      <c r="E25" s="28">
        <f>E14+E23</f>
        <v>341899111</v>
      </c>
    </row>
    <row r="26" spans="1:5" ht="15.75" thickBot="1" x14ac:dyDescent="0.3">
      <c r="A26" s="70"/>
      <c r="B26" s="154"/>
      <c r="C26" s="179"/>
      <c r="D26" s="180"/>
      <c r="E26" s="94"/>
    </row>
    <row r="27" spans="1:5" x14ac:dyDescent="0.25">
      <c r="A27" s="33" t="s">
        <v>13</v>
      </c>
      <c r="B27" s="155"/>
      <c r="C27" s="178"/>
      <c r="D27" s="178"/>
      <c r="E27" s="95"/>
    </row>
    <row r="28" spans="1:5" x14ac:dyDescent="0.25">
      <c r="A28" s="58" t="s">
        <v>14</v>
      </c>
      <c r="B28" s="148"/>
      <c r="C28" s="168">
        <v>9540291</v>
      </c>
      <c r="D28" s="168"/>
      <c r="E28" s="46">
        <v>9540291</v>
      </c>
    </row>
    <row r="29" spans="1:5" x14ac:dyDescent="0.25">
      <c r="A29" s="58" t="s">
        <v>15</v>
      </c>
      <c r="B29" s="148"/>
      <c r="C29" s="168">
        <v>188565</v>
      </c>
      <c r="D29" s="168"/>
      <c r="E29" s="46">
        <v>188565</v>
      </c>
    </row>
    <row r="30" spans="1:5" x14ac:dyDescent="0.25">
      <c r="A30" s="58" t="s">
        <v>16</v>
      </c>
      <c r="B30" s="148"/>
      <c r="C30" s="168">
        <v>1570624</v>
      </c>
      <c r="D30" s="168"/>
      <c r="E30" s="46">
        <v>1493606</v>
      </c>
    </row>
    <row r="31" spans="1:5" x14ac:dyDescent="0.25">
      <c r="A31" s="58" t="s">
        <v>17</v>
      </c>
      <c r="B31" s="148"/>
      <c r="C31" s="168">
        <v>164494465</v>
      </c>
      <c r="D31" s="168"/>
      <c r="E31" s="46">
        <v>150379192</v>
      </c>
    </row>
    <row r="32" spans="1:5" ht="15.75" thickBot="1" x14ac:dyDescent="0.3">
      <c r="A32" s="26"/>
      <c r="B32" s="152"/>
      <c r="C32" s="167"/>
      <c r="D32" s="167"/>
      <c r="E32" s="73"/>
    </row>
    <row r="33" spans="1:5" x14ac:dyDescent="0.25">
      <c r="A33" s="22" t="s">
        <v>18</v>
      </c>
      <c r="B33" s="153"/>
      <c r="C33" s="187">
        <f>SUM(C28:D32)</f>
        <v>175793945</v>
      </c>
      <c r="D33" s="188"/>
      <c r="E33" s="28">
        <f>SUM(E28:E32)</f>
        <v>161601654</v>
      </c>
    </row>
    <row r="34" spans="1:5" ht="15.75" thickBot="1" x14ac:dyDescent="0.3">
      <c r="A34" s="29"/>
      <c r="B34" s="154"/>
      <c r="C34" s="170"/>
      <c r="D34" s="171"/>
      <c r="E34" s="30"/>
    </row>
    <row r="35" spans="1:5" ht="15.75" thickBot="1" x14ac:dyDescent="0.3">
      <c r="A35" s="65" t="s">
        <v>19</v>
      </c>
      <c r="B35" s="149"/>
      <c r="C35" s="185"/>
      <c r="D35" s="186"/>
      <c r="E35" s="66"/>
    </row>
    <row r="36" spans="1:5" x14ac:dyDescent="0.25">
      <c r="A36" s="22" t="s">
        <v>20</v>
      </c>
      <c r="B36" s="159"/>
      <c r="C36" s="183"/>
      <c r="D36" s="184"/>
      <c r="E36" s="32"/>
    </row>
    <row r="37" spans="1:5" x14ac:dyDescent="0.25">
      <c r="A37" s="58" t="s">
        <v>21</v>
      </c>
      <c r="B37" s="160"/>
      <c r="C37" s="176">
        <v>106813818</v>
      </c>
      <c r="D37" s="177"/>
      <c r="E37" s="59">
        <v>109204541</v>
      </c>
    </row>
    <row r="38" spans="1:5" x14ac:dyDescent="0.25">
      <c r="A38" s="58" t="s">
        <v>22</v>
      </c>
      <c r="B38" s="160"/>
      <c r="C38" s="176">
        <v>1797973</v>
      </c>
      <c r="D38" s="177"/>
      <c r="E38" s="59">
        <v>2847743</v>
      </c>
    </row>
    <row r="39" spans="1:5" x14ac:dyDescent="0.25">
      <c r="A39" s="58" t="s">
        <v>87</v>
      </c>
      <c r="B39" s="160"/>
      <c r="C39" s="176">
        <v>19868401</v>
      </c>
      <c r="D39" s="177"/>
      <c r="E39" s="59">
        <v>21363199</v>
      </c>
    </row>
    <row r="40" spans="1:5" x14ac:dyDescent="0.25">
      <c r="A40" s="58" t="s">
        <v>23</v>
      </c>
      <c r="B40" s="160"/>
      <c r="C40" s="176">
        <v>176901</v>
      </c>
      <c r="D40" s="177"/>
      <c r="E40" s="59">
        <v>348030</v>
      </c>
    </row>
    <row r="41" spans="1:5" x14ac:dyDescent="0.25">
      <c r="A41" s="194" t="s">
        <v>103</v>
      </c>
      <c r="B41" s="196"/>
      <c r="C41" s="198">
        <v>873902</v>
      </c>
      <c r="D41" s="199"/>
      <c r="E41" s="199">
        <v>828343</v>
      </c>
    </row>
    <row r="42" spans="1:5" ht="10.5" customHeight="1" x14ac:dyDescent="0.25">
      <c r="A42" s="195"/>
      <c r="B42" s="197"/>
      <c r="C42" s="200"/>
      <c r="D42" s="201"/>
      <c r="E42" s="202"/>
    </row>
    <row r="43" spans="1:5" ht="15" customHeight="1" x14ac:dyDescent="0.25">
      <c r="A43" s="58" t="s">
        <v>24</v>
      </c>
      <c r="B43" s="160"/>
      <c r="C43" s="176">
        <v>1046679</v>
      </c>
      <c r="D43" s="177"/>
      <c r="E43" s="59">
        <v>906878</v>
      </c>
    </row>
    <row r="44" spans="1:5" x14ac:dyDescent="0.25">
      <c r="A44" s="58" t="s">
        <v>25</v>
      </c>
      <c r="B44" s="160"/>
      <c r="C44" s="176">
        <v>49306</v>
      </c>
      <c r="D44" s="177"/>
      <c r="E44" s="59">
        <v>49306</v>
      </c>
    </row>
    <row r="45" spans="1:5" ht="22.5" x14ac:dyDescent="0.25">
      <c r="A45" s="58" t="s">
        <v>26</v>
      </c>
      <c r="B45" s="160"/>
      <c r="C45" s="176">
        <v>10903818</v>
      </c>
      <c r="D45" s="177"/>
      <c r="E45" s="59">
        <v>11073694</v>
      </c>
    </row>
    <row r="46" spans="1:5" ht="15.75" thickBot="1" x14ac:dyDescent="0.3">
      <c r="A46" s="26"/>
      <c r="B46" s="161"/>
      <c r="C46" s="181"/>
      <c r="D46" s="182"/>
      <c r="E46" s="27"/>
    </row>
    <row r="47" spans="1:5" x14ac:dyDescent="0.25">
      <c r="A47" s="22" t="s">
        <v>111</v>
      </c>
      <c r="B47" s="159"/>
      <c r="C47" s="172">
        <f>SUM(C37:D46)</f>
        <v>141530798</v>
      </c>
      <c r="D47" s="173"/>
      <c r="E47" s="28">
        <f>SUM(E37:E46)</f>
        <v>146621734</v>
      </c>
    </row>
    <row r="48" spans="1:5" ht="15.75" thickBot="1" x14ac:dyDescent="0.3">
      <c r="A48" s="29"/>
      <c r="B48" s="161"/>
      <c r="C48" s="170"/>
      <c r="D48" s="171"/>
      <c r="E48" s="30"/>
    </row>
    <row r="49" spans="1:5" x14ac:dyDescent="0.25">
      <c r="A49" s="22" t="s">
        <v>27</v>
      </c>
      <c r="B49" s="162"/>
      <c r="C49" s="183"/>
      <c r="D49" s="184"/>
      <c r="E49" s="32"/>
    </row>
    <row r="50" spans="1:5" x14ac:dyDescent="0.25">
      <c r="A50" s="58" t="s">
        <v>21</v>
      </c>
      <c r="B50" s="160"/>
      <c r="C50" s="176">
        <v>8350237</v>
      </c>
      <c r="D50" s="177"/>
      <c r="E50" s="59">
        <v>6269368</v>
      </c>
    </row>
    <row r="51" spans="1:5" x14ac:dyDescent="0.25">
      <c r="A51" s="58" t="s">
        <v>22</v>
      </c>
      <c r="B51" s="160"/>
      <c r="C51" s="176">
        <v>544542</v>
      </c>
      <c r="D51" s="177"/>
      <c r="E51" s="59">
        <v>544542</v>
      </c>
    </row>
    <row r="52" spans="1:5" x14ac:dyDescent="0.25">
      <c r="A52" s="58" t="s">
        <v>87</v>
      </c>
      <c r="B52" s="160"/>
      <c r="C52" s="176">
        <v>4055665</v>
      </c>
      <c r="D52" s="177"/>
      <c r="E52" s="59">
        <v>3268943</v>
      </c>
    </row>
    <row r="53" spans="1:5" x14ac:dyDescent="0.25">
      <c r="A53" s="58" t="s">
        <v>112</v>
      </c>
      <c r="B53" s="160"/>
      <c r="C53" s="176">
        <v>357849</v>
      </c>
      <c r="D53" s="177"/>
      <c r="E53" s="59">
        <v>495884</v>
      </c>
    </row>
    <row r="54" spans="1:5" x14ac:dyDescent="0.25">
      <c r="A54" s="58" t="s">
        <v>23</v>
      </c>
      <c r="B54" s="160"/>
      <c r="C54" s="176">
        <v>15928048</v>
      </c>
      <c r="D54" s="177"/>
      <c r="E54" s="59">
        <v>22955827</v>
      </c>
    </row>
    <row r="55" spans="1:5" x14ac:dyDescent="0.25">
      <c r="A55" s="58" t="s">
        <v>24</v>
      </c>
      <c r="B55" s="160"/>
      <c r="C55" s="176">
        <v>35854</v>
      </c>
      <c r="D55" s="177"/>
      <c r="E55" s="59">
        <v>59657</v>
      </c>
    </row>
    <row r="56" spans="1:5" x14ac:dyDescent="0.25">
      <c r="A56" s="58" t="s">
        <v>28</v>
      </c>
      <c r="B56" s="163">
        <v>7</v>
      </c>
      <c r="C56" s="176">
        <v>81211</v>
      </c>
      <c r="D56" s="177"/>
      <c r="E56" s="59">
        <v>81502</v>
      </c>
    </row>
    <row r="57" spans="1:5" ht="15.75" thickBot="1" x14ac:dyDescent="0.3">
      <c r="A57" s="26"/>
      <c r="B57" s="161"/>
      <c r="C57" s="174"/>
      <c r="D57" s="175"/>
      <c r="E57" s="27"/>
    </row>
    <row r="58" spans="1:5" x14ac:dyDescent="0.25">
      <c r="A58" s="33" t="s">
        <v>111</v>
      </c>
      <c r="B58" s="159"/>
      <c r="C58" s="172">
        <f>SUM(C50:D57)</f>
        <v>29353406</v>
      </c>
      <c r="D58" s="173"/>
      <c r="E58" s="34">
        <f>SUM(E50:E57)</f>
        <v>33675723</v>
      </c>
    </row>
    <row r="59" spans="1:5" ht="15.75" thickBot="1" x14ac:dyDescent="0.3">
      <c r="A59" s="29"/>
      <c r="B59" s="161"/>
      <c r="C59" s="170"/>
      <c r="D59" s="171"/>
      <c r="E59" s="30"/>
    </row>
    <row r="60" spans="1:5" x14ac:dyDescent="0.25">
      <c r="A60" s="22" t="s">
        <v>29</v>
      </c>
      <c r="B60" s="159"/>
      <c r="C60" s="172">
        <f>C47+C58</f>
        <v>170884204</v>
      </c>
      <c r="D60" s="173"/>
      <c r="E60" s="28">
        <f>E47+E58</f>
        <v>180297457</v>
      </c>
    </row>
    <row r="61" spans="1:5" ht="15.75" thickBot="1" x14ac:dyDescent="0.3">
      <c r="A61" s="29"/>
      <c r="B61" s="161"/>
      <c r="C61" s="170"/>
      <c r="D61" s="171"/>
      <c r="E61" s="30"/>
    </row>
    <row r="62" spans="1:5" x14ac:dyDescent="0.25">
      <c r="A62" s="22" t="s">
        <v>30</v>
      </c>
      <c r="B62" s="164"/>
      <c r="C62" s="172">
        <f>C60+C33</f>
        <v>346678149</v>
      </c>
      <c r="D62" s="173"/>
      <c r="E62" s="28">
        <f>E60+E33</f>
        <v>341899111</v>
      </c>
    </row>
    <row r="63" spans="1:5" ht="15.75" thickBot="1" x14ac:dyDescent="0.3">
      <c r="A63" s="29"/>
      <c r="B63" s="161"/>
      <c r="C63" s="170"/>
      <c r="D63" s="171"/>
      <c r="E63" s="30"/>
    </row>
    <row r="64" spans="1:5" x14ac:dyDescent="0.25">
      <c r="A64" s="2"/>
      <c r="B64" s="2"/>
      <c r="C64" s="2"/>
      <c r="D64" s="2"/>
      <c r="E64" s="2"/>
    </row>
    <row r="65" spans="1:3" x14ac:dyDescent="0.25">
      <c r="A65" s="3" t="s">
        <v>125</v>
      </c>
    </row>
    <row r="66" spans="1:3" x14ac:dyDescent="0.25">
      <c r="A66" s="4"/>
    </row>
    <row r="67" spans="1:3" x14ac:dyDescent="0.25">
      <c r="A67" s="4" t="s">
        <v>31</v>
      </c>
      <c r="C67" s="4" t="s">
        <v>32</v>
      </c>
    </row>
    <row r="68" spans="1:3" x14ac:dyDescent="0.25">
      <c r="A68" s="4" t="s">
        <v>78</v>
      </c>
      <c r="C68" s="4" t="s">
        <v>77</v>
      </c>
    </row>
    <row r="69" spans="1:3" x14ac:dyDescent="0.25">
      <c r="A69" s="4" t="s">
        <v>33</v>
      </c>
      <c r="C69" s="4" t="s">
        <v>34</v>
      </c>
    </row>
  </sheetData>
  <mergeCells count="61">
    <mergeCell ref="A41:A42"/>
    <mergeCell ref="B41:B42"/>
    <mergeCell ref="C41:D42"/>
    <mergeCell ref="E41:E42"/>
    <mergeCell ref="C43:D43"/>
    <mergeCell ref="C7:D7"/>
    <mergeCell ref="C6:D6"/>
    <mergeCell ref="C5:D5"/>
    <mergeCell ref="C31:D31"/>
    <mergeCell ref="C30:D30"/>
    <mergeCell ref="C29:D29"/>
    <mergeCell ref="C11:D11"/>
    <mergeCell ref="C10:D10"/>
    <mergeCell ref="C9:D9"/>
    <mergeCell ref="C25:D25"/>
    <mergeCell ref="C24:D24"/>
    <mergeCell ref="C23:D23"/>
    <mergeCell ref="C22:D22"/>
    <mergeCell ref="C21:D21"/>
    <mergeCell ref="C15:D15"/>
    <mergeCell ref="C14:D14"/>
    <mergeCell ref="C54:D54"/>
    <mergeCell ref="C53:D53"/>
    <mergeCell ref="C52:D52"/>
    <mergeCell ref="C51:D51"/>
    <mergeCell ref="C50:D50"/>
    <mergeCell ref="C49:D49"/>
    <mergeCell ref="C48:D48"/>
    <mergeCell ref="C47:D47"/>
    <mergeCell ref="C33:D33"/>
    <mergeCell ref="C32:D32"/>
    <mergeCell ref="C39:D39"/>
    <mergeCell ref="C40:D40"/>
    <mergeCell ref="C58:D58"/>
    <mergeCell ref="C57:D57"/>
    <mergeCell ref="C56:D56"/>
    <mergeCell ref="C55:D55"/>
    <mergeCell ref="C8:D8"/>
    <mergeCell ref="C28:D28"/>
    <mergeCell ref="C27:D27"/>
    <mergeCell ref="C26:D26"/>
    <mergeCell ref="C46:D46"/>
    <mergeCell ref="C45:D45"/>
    <mergeCell ref="C44:D44"/>
    <mergeCell ref="C38:D38"/>
    <mergeCell ref="C37:D37"/>
    <mergeCell ref="C36:D36"/>
    <mergeCell ref="C35:D35"/>
    <mergeCell ref="C34:D34"/>
    <mergeCell ref="C63:D63"/>
    <mergeCell ref="C62:D62"/>
    <mergeCell ref="C61:D61"/>
    <mergeCell ref="C60:D60"/>
    <mergeCell ref="C59:D59"/>
    <mergeCell ref="C13:D13"/>
    <mergeCell ref="C12:D12"/>
    <mergeCell ref="C20:D20"/>
    <mergeCell ref="C19:D19"/>
    <mergeCell ref="C18:D18"/>
    <mergeCell ref="C17:D17"/>
    <mergeCell ref="C16:D16"/>
  </mergeCells>
  <pageMargins left="1.2204724409448819" right="0.19685039370078741" top="0.15748031496062992" bottom="0.19685039370078741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6"/>
  <sheetViews>
    <sheetView workbookViewId="0">
      <selection activeCell="J16" sqref="J16"/>
    </sheetView>
  </sheetViews>
  <sheetFormatPr defaultRowHeight="15" x14ac:dyDescent="0.25"/>
  <cols>
    <col min="1" max="1" width="40" customWidth="1"/>
    <col min="3" max="3" width="21" customWidth="1"/>
    <col min="4" max="4" width="21.5703125" customWidth="1"/>
  </cols>
  <sheetData>
    <row r="2" spans="1:4" x14ac:dyDescent="0.25">
      <c r="A2" s="157" t="s">
        <v>113</v>
      </c>
    </row>
    <row r="3" spans="1:4" x14ac:dyDescent="0.25">
      <c r="A3" s="157" t="s">
        <v>101</v>
      </c>
    </row>
    <row r="4" spans="1:4" x14ac:dyDescent="0.25">
      <c r="A4" s="157" t="s">
        <v>127</v>
      </c>
    </row>
    <row r="6" spans="1:4" ht="15.75" thickBot="1" x14ac:dyDescent="0.3"/>
    <row r="7" spans="1:4" ht="15" customHeight="1" x14ac:dyDescent="0.25">
      <c r="A7" s="203" t="s">
        <v>0</v>
      </c>
      <c r="B7" s="205"/>
      <c r="C7" s="207" t="s">
        <v>130</v>
      </c>
      <c r="D7" s="207" t="s">
        <v>131</v>
      </c>
    </row>
    <row r="8" spans="1:4" x14ac:dyDescent="0.25">
      <c r="A8" s="204"/>
      <c r="B8" s="206"/>
      <c r="C8" s="208"/>
      <c r="D8" s="208"/>
    </row>
    <row r="9" spans="1:4" x14ac:dyDescent="0.25">
      <c r="A9" s="52" t="s">
        <v>35</v>
      </c>
      <c r="B9" s="11"/>
      <c r="C9" s="67">
        <v>63209439</v>
      </c>
      <c r="D9" s="114">
        <v>59681672</v>
      </c>
    </row>
    <row r="10" spans="1:4" x14ac:dyDescent="0.25">
      <c r="A10" s="47" t="s">
        <v>36</v>
      </c>
      <c r="B10" s="11">
        <v>8</v>
      </c>
      <c r="C10" s="15">
        <v>-37480867</v>
      </c>
      <c r="D10" s="115">
        <v>-36247274</v>
      </c>
    </row>
    <row r="11" spans="1:4" x14ac:dyDescent="0.25">
      <c r="A11" s="25"/>
      <c r="B11" s="11"/>
      <c r="C11" s="16"/>
      <c r="D11" s="111"/>
    </row>
    <row r="12" spans="1:4" x14ac:dyDescent="0.25">
      <c r="A12" s="111" t="s">
        <v>37</v>
      </c>
      <c r="B12" s="11"/>
      <c r="C12" s="17">
        <f>C9+C10</f>
        <v>25728572</v>
      </c>
      <c r="D12" s="136">
        <f>D9+D10</f>
        <v>23434398</v>
      </c>
    </row>
    <row r="13" spans="1:4" ht="15.75" thickBot="1" x14ac:dyDescent="0.3">
      <c r="A13" s="135"/>
      <c r="B13" s="137"/>
      <c r="C13" s="137"/>
      <c r="D13" s="138"/>
    </row>
    <row r="14" spans="1:4" ht="15.75" thickTop="1" x14ac:dyDescent="0.25">
      <c r="A14" s="47" t="s">
        <v>40</v>
      </c>
      <c r="B14" s="11"/>
      <c r="C14" s="15">
        <v>-118963</v>
      </c>
      <c r="D14" s="115">
        <v>-889824</v>
      </c>
    </row>
    <row r="15" spans="1:4" x14ac:dyDescent="0.25">
      <c r="A15" s="47" t="s">
        <v>41</v>
      </c>
      <c r="B15" s="11">
        <v>9</v>
      </c>
      <c r="C15" s="15">
        <v>-5086835</v>
      </c>
      <c r="D15" s="115">
        <v>-7660768</v>
      </c>
    </row>
    <row r="16" spans="1:4" x14ac:dyDescent="0.25">
      <c r="A16" s="47" t="s">
        <v>38</v>
      </c>
      <c r="B16" s="148"/>
      <c r="C16" s="112">
        <v>1196596</v>
      </c>
      <c r="D16" s="114">
        <v>2028151</v>
      </c>
    </row>
    <row r="17" spans="1:4" x14ac:dyDescent="0.25">
      <c r="A17" s="47" t="s">
        <v>39</v>
      </c>
      <c r="B17" s="148"/>
      <c r="C17" s="113">
        <v>-1594419</v>
      </c>
      <c r="D17" s="115">
        <v>-1266060</v>
      </c>
    </row>
    <row r="18" spans="1:4" ht="22.5" x14ac:dyDescent="0.25">
      <c r="A18" s="166" t="s">
        <v>124</v>
      </c>
      <c r="B18" s="148"/>
      <c r="C18" s="15">
        <v>-1608877</v>
      </c>
      <c r="D18" s="115">
        <v>-807025</v>
      </c>
    </row>
    <row r="19" spans="1:4" x14ac:dyDescent="0.25">
      <c r="A19" s="111"/>
      <c r="B19" s="11"/>
      <c r="C19" s="16"/>
      <c r="D19" s="111"/>
    </row>
    <row r="20" spans="1:4" x14ac:dyDescent="0.25">
      <c r="A20" s="22" t="s">
        <v>88</v>
      </c>
      <c r="B20" s="11"/>
      <c r="C20" s="134">
        <f>SUM(C12:C19)</f>
        <v>18516074</v>
      </c>
      <c r="D20" s="134">
        <f>SUM(D12:D19)</f>
        <v>14838872</v>
      </c>
    </row>
    <row r="21" spans="1:4" ht="15.75" thickBot="1" x14ac:dyDescent="0.3">
      <c r="A21" s="139"/>
      <c r="B21" s="140"/>
      <c r="C21" s="140"/>
      <c r="D21" s="141"/>
    </row>
    <row r="22" spans="1:4" ht="15.75" thickTop="1" x14ac:dyDescent="0.25">
      <c r="A22" s="25"/>
      <c r="B22" s="11"/>
      <c r="C22" s="18"/>
      <c r="D22" s="143"/>
    </row>
    <row r="23" spans="1:4" x14ac:dyDescent="0.25">
      <c r="A23" s="47" t="s">
        <v>42</v>
      </c>
      <c r="B23" s="11">
        <v>10</v>
      </c>
      <c r="C23" s="112">
        <v>5925494</v>
      </c>
      <c r="D23" s="144">
        <v>6858906</v>
      </c>
    </row>
    <row r="24" spans="1:4" x14ac:dyDescent="0.25">
      <c r="A24" s="47" t="s">
        <v>43</v>
      </c>
      <c r="B24" s="11">
        <v>10</v>
      </c>
      <c r="C24" s="113">
        <v>-6546854</v>
      </c>
      <c r="D24" s="145">
        <v>-4567457</v>
      </c>
    </row>
    <row r="25" spans="1:4" x14ac:dyDescent="0.25">
      <c r="A25" s="25"/>
      <c r="B25" s="14"/>
      <c r="C25" s="18"/>
      <c r="D25" s="14"/>
    </row>
    <row r="26" spans="1:4" x14ac:dyDescent="0.25">
      <c r="A26" s="111" t="s">
        <v>44</v>
      </c>
      <c r="B26" s="11"/>
      <c r="C26" s="19">
        <f>C20+C23+C24</f>
        <v>17894714</v>
      </c>
      <c r="D26" s="136">
        <f>D20+D23+D24</f>
        <v>17130321</v>
      </c>
    </row>
    <row r="27" spans="1:4" ht="15.75" thickBot="1" x14ac:dyDescent="0.3">
      <c r="A27" s="135"/>
      <c r="B27" s="137"/>
      <c r="C27" s="137"/>
      <c r="D27" s="137"/>
    </row>
    <row r="28" spans="1:4" ht="15.75" thickTop="1" x14ac:dyDescent="0.25">
      <c r="A28" s="47" t="s">
        <v>45</v>
      </c>
      <c r="B28" s="11"/>
      <c r="C28" s="15">
        <v>-3779441</v>
      </c>
      <c r="D28" s="115">
        <v>-3829229</v>
      </c>
    </row>
    <row r="29" spans="1:4" x14ac:dyDescent="0.25">
      <c r="A29" s="14"/>
      <c r="B29" s="11"/>
      <c r="C29" s="18"/>
      <c r="D29" s="14"/>
    </row>
    <row r="30" spans="1:4" x14ac:dyDescent="0.25">
      <c r="A30" s="111" t="s">
        <v>89</v>
      </c>
      <c r="B30" s="11"/>
      <c r="C30" s="19">
        <f>C26+C28</f>
        <v>14115273</v>
      </c>
      <c r="D30" s="136">
        <f>D26+D28</f>
        <v>13301092</v>
      </c>
    </row>
    <row r="31" spans="1:4" ht="15.75" thickBot="1" x14ac:dyDescent="0.3">
      <c r="A31" s="142"/>
      <c r="B31" s="137"/>
      <c r="C31" s="137"/>
      <c r="D31" s="137"/>
    </row>
    <row r="32" spans="1:4" ht="15.75" thickTop="1" x14ac:dyDescent="0.25">
      <c r="A32" s="22"/>
      <c r="B32" s="11"/>
      <c r="C32" s="16"/>
      <c r="D32" s="116"/>
    </row>
    <row r="33" spans="1:4" x14ac:dyDescent="0.25">
      <c r="A33" s="111" t="s">
        <v>46</v>
      </c>
      <c r="B33" s="11"/>
      <c r="C33" s="15">
        <v>77018</v>
      </c>
      <c r="D33" s="118">
        <v>-4004</v>
      </c>
    </row>
    <row r="34" spans="1:4" x14ac:dyDescent="0.25">
      <c r="A34" s="111"/>
      <c r="B34" s="35"/>
      <c r="C34" s="16"/>
      <c r="D34" s="116"/>
    </row>
    <row r="35" spans="1:4" x14ac:dyDescent="0.25">
      <c r="A35" s="22" t="s">
        <v>90</v>
      </c>
      <c r="B35" s="35"/>
      <c r="C35" s="19">
        <f>C30+C33</f>
        <v>14192291</v>
      </c>
      <c r="D35" s="117">
        <f>D30+D33</f>
        <v>13297088</v>
      </c>
    </row>
    <row r="36" spans="1:4" ht="15.75" thickBot="1" x14ac:dyDescent="0.3">
      <c r="A36" s="49"/>
      <c r="B36" s="50"/>
      <c r="C36" s="51"/>
      <c r="D36" s="119"/>
    </row>
    <row r="37" spans="1:4" x14ac:dyDescent="0.25">
      <c r="A37" s="22"/>
      <c r="B37" s="90"/>
      <c r="C37" s="91"/>
      <c r="D37" s="120"/>
    </row>
    <row r="38" spans="1:4" ht="15.75" thickBot="1" x14ac:dyDescent="0.3">
      <c r="A38" s="45" t="s">
        <v>114</v>
      </c>
      <c r="B38" s="89"/>
      <c r="C38" s="96" t="s">
        <v>122</v>
      </c>
      <c r="D38" s="96" t="s">
        <v>121</v>
      </c>
    </row>
    <row r="41" spans="1:4" x14ac:dyDescent="0.25">
      <c r="A41" t="s">
        <v>79</v>
      </c>
    </row>
    <row r="44" spans="1:4" x14ac:dyDescent="0.25">
      <c r="A44" t="s">
        <v>75</v>
      </c>
    </row>
    <row r="46" spans="1:4" x14ac:dyDescent="0.25">
      <c r="A46" s="3" t="s">
        <v>125</v>
      </c>
    </row>
  </sheetData>
  <mergeCells count="4">
    <mergeCell ref="A7:A8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workbookViewId="0">
      <selection activeCell="E4" sqref="E4"/>
    </sheetView>
  </sheetViews>
  <sheetFormatPr defaultRowHeight="15" x14ac:dyDescent="0.25"/>
  <cols>
    <col min="1" max="1" width="42.42578125" customWidth="1"/>
    <col min="2" max="5" width="12" customWidth="1"/>
    <col min="6" max="6" width="12.7109375" customWidth="1"/>
  </cols>
  <sheetData>
    <row r="2" spans="1:6" x14ac:dyDescent="0.25">
      <c r="A2" s="156" t="s">
        <v>115</v>
      </c>
    </row>
    <row r="3" spans="1:6" x14ac:dyDescent="0.25">
      <c r="A3" s="157" t="s">
        <v>83</v>
      </c>
    </row>
    <row r="4" spans="1:6" x14ac:dyDescent="0.25">
      <c r="A4" s="157" t="s">
        <v>128</v>
      </c>
    </row>
    <row r="6" spans="1:6" ht="15.75" thickBot="1" x14ac:dyDescent="0.3"/>
    <row r="7" spans="1:6" ht="40.5" customHeight="1" x14ac:dyDescent="0.25">
      <c r="A7" s="203" t="s">
        <v>47</v>
      </c>
      <c r="B7" s="209" t="s">
        <v>48</v>
      </c>
      <c r="C7" s="209" t="s">
        <v>49</v>
      </c>
      <c r="D7" s="209" t="s">
        <v>16</v>
      </c>
      <c r="E7" s="209" t="s">
        <v>50</v>
      </c>
      <c r="F7" s="36" t="s">
        <v>51</v>
      </c>
    </row>
    <row r="8" spans="1:6" ht="15.75" thickBot="1" x14ac:dyDescent="0.3">
      <c r="A8" s="204"/>
      <c r="B8" s="210"/>
      <c r="C8" s="210"/>
      <c r="D8" s="210"/>
      <c r="E8" s="210"/>
      <c r="F8" s="37" t="s">
        <v>52</v>
      </c>
    </row>
    <row r="9" spans="1:6" hidden="1" x14ac:dyDescent="0.25">
      <c r="A9" s="25"/>
      <c r="B9" s="31"/>
      <c r="C9" s="31"/>
      <c r="D9" s="31"/>
      <c r="E9" s="31"/>
      <c r="F9" s="32"/>
    </row>
    <row r="10" spans="1:6" hidden="1" x14ac:dyDescent="0.25">
      <c r="A10" s="22" t="s">
        <v>53</v>
      </c>
      <c r="B10" s="8">
        <v>9540291</v>
      </c>
      <c r="C10" s="8">
        <v>188565</v>
      </c>
      <c r="D10" s="8">
        <v>772604</v>
      </c>
      <c r="E10" s="8">
        <v>30084541</v>
      </c>
      <c r="F10" s="28">
        <v>40586001</v>
      </c>
    </row>
    <row r="11" spans="1:6" ht="15.75" hidden="1" thickBot="1" x14ac:dyDescent="0.3">
      <c r="A11" s="38"/>
      <c r="B11" s="5"/>
      <c r="C11" s="5"/>
      <c r="D11" s="5"/>
      <c r="E11" s="5"/>
      <c r="F11" s="39"/>
    </row>
    <row r="12" spans="1:6" ht="15.75" hidden="1" thickTop="1" x14ac:dyDescent="0.25">
      <c r="A12" s="25"/>
      <c r="B12" s="31"/>
      <c r="C12" s="31"/>
      <c r="D12" s="31"/>
      <c r="E12" s="31"/>
      <c r="F12" s="32"/>
    </row>
    <row r="13" spans="1:6" hidden="1" x14ac:dyDescent="0.25">
      <c r="A13" s="58" t="s">
        <v>54</v>
      </c>
      <c r="B13" s="55" t="s">
        <v>55</v>
      </c>
      <c r="C13" s="55" t="s">
        <v>56</v>
      </c>
      <c r="D13" s="55" t="s">
        <v>55</v>
      </c>
      <c r="E13" s="56">
        <v>4306144</v>
      </c>
      <c r="F13" s="59">
        <v>4306144</v>
      </c>
    </row>
    <row r="14" spans="1:6" ht="15.75" hidden="1" thickBot="1" x14ac:dyDescent="0.3">
      <c r="A14" s="25"/>
      <c r="B14" s="31"/>
      <c r="C14" s="31"/>
      <c r="D14" s="31"/>
      <c r="E14" s="24"/>
      <c r="F14" s="23"/>
    </row>
    <row r="15" spans="1:6" x14ac:dyDescent="0.25">
      <c r="A15" s="33"/>
      <c r="B15" s="6"/>
      <c r="C15" s="6"/>
      <c r="D15" s="6"/>
      <c r="E15" s="6"/>
      <c r="F15" s="36"/>
    </row>
    <row r="16" spans="1:6" x14ac:dyDescent="0.25">
      <c r="A16" s="22" t="s">
        <v>102</v>
      </c>
      <c r="B16" s="8">
        <v>9540291</v>
      </c>
      <c r="C16" s="8">
        <v>188565</v>
      </c>
      <c r="D16" s="8">
        <v>1083535</v>
      </c>
      <c r="E16" s="8">
        <v>123543707</v>
      </c>
      <c r="F16" s="97">
        <v>134356098</v>
      </c>
    </row>
    <row r="17" spans="1:6" ht="15.75" thickBot="1" x14ac:dyDescent="0.3">
      <c r="A17" s="38"/>
      <c r="B17" s="5"/>
      <c r="C17" s="5"/>
      <c r="D17" s="5"/>
      <c r="E17" s="5"/>
      <c r="F17" s="39"/>
    </row>
    <row r="18" spans="1:6" ht="15.75" thickTop="1" x14ac:dyDescent="0.25">
      <c r="A18" s="25"/>
      <c r="B18" s="31"/>
      <c r="C18" s="31"/>
      <c r="D18" s="31"/>
      <c r="E18" s="31"/>
      <c r="F18" s="32"/>
    </row>
    <row r="19" spans="1:6" x14ac:dyDescent="0.25">
      <c r="A19" s="58" t="s">
        <v>92</v>
      </c>
      <c r="B19" s="55" t="s">
        <v>55</v>
      </c>
      <c r="C19" s="55" t="s">
        <v>55</v>
      </c>
      <c r="D19" s="55" t="s">
        <v>55</v>
      </c>
      <c r="E19" s="56">
        <v>13301092</v>
      </c>
      <c r="F19" s="59">
        <f>E19</f>
        <v>13301092</v>
      </c>
    </row>
    <row r="20" spans="1:6" x14ac:dyDescent="0.25">
      <c r="A20" s="58" t="s">
        <v>93</v>
      </c>
      <c r="B20" s="55" t="s">
        <v>55</v>
      </c>
      <c r="C20" s="55" t="s">
        <v>55</v>
      </c>
      <c r="D20" s="57">
        <v>-4004</v>
      </c>
      <c r="E20" s="55" t="s">
        <v>55</v>
      </c>
      <c r="F20" s="60">
        <f>D20</f>
        <v>-4004</v>
      </c>
    </row>
    <row r="21" spans="1:6" ht="15.75" thickBot="1" x14ac:dyDescent="0.3">
      <c r="A21" s="40"/>
      <c r="B21" s="9"/>
      <c r="C21" s="9"/>
      <c r="D21" s="9"/>
      <c r="E21" s="9"/>
      <c r="F21" s="41"/>
    </row>
    <row r="22" spans="1:6" x14ac:dyDescent="0.25">
      <c r="A22" s="22"/>
      <c r="B22" s="31"/>
      <c r="C22" s="24"/>
      <c r="D22" s="24"/>
      <c r="E22" s="24"/>
      <c r="F22" s="23"/>
    </row>
    <row r="23" spans="1:6" x14ac:dyDescent="0.25">
      <c r="A23" s="22" t="s">
        <v>91</v>
      </c>
      <c r="B23" s="24" t="s">
        <v>55</v>
      </c>
      <c r="C23" s="24" t="s">
        <v>55</v>
      </c>
      <c r="D23" s="42">
        <f>D20</f>
        <v>-4004</v>
      </c>
      <c r="E23" s="8">
        <f>E19</f>
        <v>13301092</v>
      </c>
      <c r="F23" s="28">
        <f>F19+F20</f>
        <v>13297088</v>
      </c>
    </row>
    <row r="24" spans="1:6" ht="15.75" thickBot="1" x14ac:dyDescent="0.3">
      <c r="A24" s="25"/>
      <c r="B24" s="24"/>
      <c r="C24" s="24"/>
      <c r="D24" s="24"/>
      <c r="E24" s="31"/>
      <c r="F24" s="32"/>
    </row>
    <row r="25" spans="1:6" x14ac:dyDescent="0.25">
      <c r="A25" s="33"/>
      <c r="B25" s="6"/>
      <c r="C25" s="6"/>
      <c r="D25" s="6"/>
      <c r="E25" s="6"/>
      <c r="F25" s="36"/>
    </row>
    <row r="26" spans="1:6" x14ac:dyDescent="0.25">
      <c r="A26" s="69" t="s">
        <v>106</v>
      </c>
      <c r="B26" s="8">
        <v>9540291</v>
      </c>
      <c r="C26" s="8">
        <v>188565</v>
      </c>
      <c r="D26" s="108">
        <f>D16+D23</f>
        <v>1079531</v>
      </c>
      <c r="E26" s="108">
        <f>E16+E23</f>
        <v>136844799</v>
      </c>
      <c r="F26" s="109">
        <f>F16+F23</f>
        <v>147653186</v>
      </c>
    </row>
    <row r="27" spans="1:6" ht="15.75" thickBot="1" x14ac:dyDescent="0.3">
      <c r="A27" s="43"/>
      <c r="B27" s="5"/>
      <c r="C27" s="5"/>
      <c r="D27" s="5"/>
      <c r="E27" s="5"/>
      <c r="F27" s="39"/>
    </row>
    <row r="28" spans="1:6" ht="15.75" thickTop="1" x14ac:dyDescent="0.25">
      <c r="A28" s="22"/>
      <c r="B28" s="24"/>
      <c r="C28" s="24"/>
      <c r="D28" s="24"/>
      <c r="E28" s="24"/>
      <c r="F28" s="23"/>
    </row>
    <row r="29" spans="1:6" x14ac:dyDescent="0.25">
      <c r="A29" s="22" t="s">
        <v>123</v>
      </c>
      <c r="B29" s="8">
        <v>9540291</v>
      </c>
      <c r="C29" s="8">
        <v>188565</v>
      </c>
      <c r="D29" s="8">
        <v>1493606</v>
      </c>
      <c r="E29" s="8">
        <v>150379192</v>
      </c>
      <c r="F29" s="28">
        <v>161601654</v>
      </c>
    </row>
    <row r="30" spans="1:6" ht="15.75" thickBot="1" x14ac:dyDescent="0.3">
      <c r="A30" s="38"/>
      <c r="B30" s="5"/>
      <c r="C30" s="5"/>
      <c r="D30" s="5"/>
      <c r="E30" s="5"/>
      <c r="F30" s="39"/>
    </row>
    <row r="31" spans="1:6" ht="15.75" thickTop="1" x14ac:dyDescent="0.25">
      <c r="A31" s="25"/>
      <c r="B31" s="31"/>
      <c r="C31" s="31"/>
      <c r="D31" s="31"/>
      <c r="E31" s="31"/>
      <c r="F31" s="32"/>
    </row>
    <row r="32" spans="1:6" x14ac:dyDescent="0.25">
      <c r="A32" s="58" t="s">
        <v>89</v>
      </c>
      <c r="B32" s="55" t="s">
        <v>55</v>
      </c>
      <c r="C32" s="55" t="s">
        <v>55</v>
      </c>
      <c r="D32" s="99" t="s">
        <v>55</v>
      </c>
      <c r="E32" s="165">
        <v>14115273</v>
      </c>
      <c r="F32" s="100">
        <f>E32</f>
        <v>14115273</v>
      </c>
    </row>
    <row r="33" spans="1:6" ht="15.75" thickBot="1" x14ac:dyDescent="0.3">
      <c r="A33" s="53" t="s">
        <v>93</v>
      </c>
      <c r="B33" s="54" t="s">
        <v>55</v>
      </c>
      <c r="C33" s="54" t="s">
        <v>55</v>
      </c>
      <c r="D33" s="158">
        <v>77018</v>
      </c>
      <c r="E33" s="101" t="s">
        <v>55</v>
      </c>
      <c r="F33" s="102">
        <f>D33</f>
        <v>77018</v>
      </c>
    </row>
    <row r="34" spans="1:6" ht="15.75" thickBot="1" x14ac:dyDescent="0.3">
      <c r="A34" s="40"/>
      <c r="B34" s="1"/>
      <c r="C34" s="9"/>
      <c r="D34" s="103"/>
      <c r="E34" s="103"/>
      <c r="F34" s="104"/>
    </row>
    <row r="35" spans="1:6" x14ac:dyDescent="0.25">
      <c r="A35" s="22"/>
      <c r="B35" s="24"/>
      <c r="C35" s="31"/>
      <c r="D35" s="105"/>
      <c r="E35" s="105"/>
      <c r="F35" s="106"/>
    </row>
    <row r="36" spans="1:6" x14ac:dyDescent="0.25">
      <c r="A36" s="22" t="s">
        <v>90</v>
      </c>
      <c r="B36" s="24" t="s">
        <v>55</v>
      </c>
      <c r="C36" s="24" t="s">
        <v>55</v>
      </c>
      <c r="D36" s="107">
        <f>D33</f>
        <v>77018</v>
      </c>
      <c r="E36" s="108">
        <f>E32</f>
        <v>14115273</v>
      </c>
      <c r="F36" s="109">
        <f>F32+F33</f>
        <v>14192291</v>
      </c>
    </row>
    <row r="37" spans="1:6" ht="15.75" thickBot="1" x14ac:dyDescent="0.3">
      <c r="A37" s="45"/>
      <c r="B37" s="1"/>
      <c r="C37" s="9"/>
      <c r="D37" s="103"/>
      <c r="E37" s="103"/>
      <c r="F37" s="104"/>
    </row>
    <row r="38" spans="1:6" x14ac:dyDescent="0.25">
      <c r="A38" s="22"/>
      <c r="B38" s="24"/>
      <c r="C38" s="24"/>
      <c r="D38" s="110"/>
      <c r="E38" s="105"/>
      <c r="F38" s="106"/>
    </row>
    <row r="39" spans="1:6" x14ac:dyDescent="0.25">
      <c r="A39" s="69" t="s">
        <v>107</v>
      </c>
      <c r="B39" s="8">
        <v>9540291</v>
      </c>
      <c r="C39" s="8">
        <v>188565</v>
      </c>
      <c r="D39" s="108">
        <f>D29+D36</f>
        <v>1570624</v>
      </c>
      <c r="E39" s="108">
        <f>E29+E36</f>
        <v>164494465</v>
      </c>
      <c r="F39" s="109">
        <f>F29+F36</f>
        <v>175793945</v>
      </c>
    </row>
    <row r="40" spans="1:6" ht="15.75" thickBot="1" x14ac:dyDescent="0.3">
      <c r="A40" s="45"/>
      <c r="B40" s="1"/>
      <c r="C40" s="1"/>
      <c r="D40" s="1"/>
      <c r="E40" s="1"/>
      <c r="F40" s="44"/>
    </row>
    <row r="43" spans="1:6" x14ac:dyDescent="0.25">
      <c r="A43" t="s">
        <v>79</v>
      </c>
    </row>
    <row r="46" spans="1:6" x14ac:dyDescent="0.25">
      <c r="A46" t="s">
        <v>75</v>
      </c>
    </row>
    <row r="48" spans="1:6" x14ac:dyDescent="0.25">
      <c r="A48" s="3" t="s">
        <v>125</v>
      </c>
    </row>
  </sheetData>
  <mergeCells count="5"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0"/>
  <sheetViews>
    <sheetView tabSelected="1" workbookViewId="0">
      <selection activeCell="C7" sqref="C7:C8"/>
    </sheetView>
  </sheetViews>
  <sheetFormatPr defaultRowHeight="15" x14ac:dyDescent="0.25"/>
  <cols>
    <col min="1" max="1" width="50.85546875" customWidth="1"/>
    <col min="2" max="2" width="21" customWidth="1"/>
    <col min="3" max="3" width="20.42578125" customWidth="1"/>
  </cols>
  <sheetData>
    <row r="2" spans="1:3" x14ac:dyDescent="0.25">
      <c r="A2" s="156" t="s">
        <v>115</v>
      </c>
    </row>
    <row r="3" spans="1:3" x14ac:dyDescent="0.25">
      <c r="A3" s="157" t="s">
        <v>84</v>
      </c>
    </row>
    <row r="4" spans="1:3" x14ac:dyDescent="0.25">
      <c r="A4" s="157" t="s">
        <v>129</v>
      </c>
    </row>
    <row r="5" spans="1:3" x14ac:dyDescent="0.25">
      <c r="A5" s="7"/>
    </row>
    <row r="6" spans="1:3" ht="15.75" thickBot="1" x14ac:dyDescent="0.3"/>
    <row r="7" spans="1:3" ht="19.5" customHeight="1" x14ac:dyDescent="0.25">
      <c r="A7" s="211" t="s">
        <v>0</v>
      </c>
      <c r="B7" s="213" t="s">
        <v>105</v>
      </c>
      <c r="C7" s="215" t="s">
        <v>108</v>
      </c>
    </row>
    <row r="8" spans="1:3" ht="15.75" thickBot="1" x14ac:dyDescent="0.3">
      <c r="A8" s="212"/>
      <c r="B8" s="214"/>
      <c r="C8" s="216"/>
    </row>
    <row r="9" spans="1:3" ht="22.5" x14ac:dyDescent="0.25">
      <c r="A9" s="33" t="s">
        <v>57</v>
      </c>
      <c r="B9" s="20"/>
      <c r="C9" s="21"/>
    </row>
    <row r="10" spans="1:3" ht="15" customHeight="1" x14ac:dyDescent="0.25">
      <c r="A10" s="22" t="s">
        <v>58</v>
      </c>
      <c r="B10" s="146">
        <v>17894714</v>
      </c>
      <c r="C10" s="146">
        <v>17130321</v>
      </c>
    </row>
    <row r="11" spans="1:3" x14ac:dyDescent="0.25">
      <c r="A11" s="62" t="s">
        <v>59</v>
      </c>
      <c r="B11" s="10"/>
      <c r="C11" s="48"/>
    </row>
    <row r="12" spans="1:3" ht="22.5" x14ac:dyDescent="0.25">
      <c r="A12" s="25" t="s">
        <v>94</v>
      </c>
      <c r="B12" s="12">
        <v>7052231</v>
      </c>
      <c r="C12" s="125">
        <v>7218852</v>
      </c>
    </row>
    <row r="13" spans="1:3" ht="22.5" x14ac:dyDescent="0.25">
      <c r="A13" s="25" t="s">
        <v>100</v>
      </c>
      <c r="B13" s="12">
        <v>320466</v>
      </c>
      <c r="C13" s="123">
        <v>85161</v>
      </c>
    </row>
    <row r="14" spans="1:3" ht="22.5" x14ac:dyDescent="0.25">
      <c r="A14" s="25" t="s">
        <v>85</v>
      </c>
      <c r="B14" s="13">
        <v>56864</v>
      </c>
      <c r="C14" s="123">
        <v>25366</v>
      </c>
    </row>
    <row r="15" spans="1:3" ht="22.5" customHeight="1" x14ac:dyDescent="0.25">
      <c r="A15" s="25" t="s">
        <v>116</v>
      </c>
      <c r="B15" s="13">
        <v>-23951</v>
      </c>
      <c r="C15" s="124">
        <v>559</v>
      </c>
    </row>
    <row r="16" spans="1:3" x14ac:dyDescent="0.25">
      <c r="A16" s="25" t="s">
        <v>42</v>
      </c>
      <c r="B16" s="13">
        <v>-5925494</v>
      </c>
      <c r="C16" s="124">
        <v>-6858906</v>
      </c>
    </row>
    <row r="17" spans="1:3" x14ac:dyDescent="0.25">
      <c r="A17" s="25" t="s">
        <v>43</v>
      </c>
      <c r="B17" s="12">
        <v>6546854</v>
      </c>
      <c r="C17" s="125">
        <v>4567457</v>
      </c>
    </row>
    <row r="18" spans="1:3" ht="15.75" thickBot="1" x14ac:dyDescent="0.3">
      <c r="A18" s="25" t="s">
        <v>60</v>
      </c>
      <c r="B18" s="13">
        <v>-29790</v>
      </c>
      <c r="C18" s="124">
        <v>-249219</v>
      </c>
    </row>
    <row r="19" spans="1:3" x14ac:dyDescent="0.25">
      <c r="A19" s="63"/>
      <c r="B19" s="74"/>
      <c r="C19" s="75"/>
    </row>
    <row r="20" spans="1:3" ht="22.5" customHeight="1" x14ac:dyDescent="0.25">
      <c r="A20" s="22" t="s">
        <v>61</v>
      </c>
      <c r="B20" s="146">
        <f>SUM(B10:B19)</f>
        <v>25891894</v>
      </c>
      <c r="C20" s="146">
        <f>SUM(C10:C19)</f>
        <v>21919591</v>
      </c>
    </row>
    <row r="21" spans="1:3" x14ac:dyDescent="0.25">
      <c r="A21" s="25" t="s">
        <v>80</v>
      </c>
      <c r="B21" s="13">
        <v>-624702</v>
      </c>
      <c r="C21" s="124">
        <v>-633158</v>
      </c>
    </row>
    <row r="22" spans="1:3" ht="22.5" customHeight="1" x14ac:dyDescent="0.25">
      <c r="A22" s="25" t="s">
        <v>81</v>
      </c>
      <c r="B22" s="13">
        <v>10921</v>
      </c>
      <c r="C22" s="124">
        <v>2171063</v>
      </c>
    </row>
    <row r="23" spans="1:3" ht="22.5" customHeight="1" x14ac:dyDescent="0.25">
      <c r="A23" s="25" t="s">
        <v>82</v>
      </c>
      <c r="B23" s="13">
        <v>-5600134</v>
      </c>
      <c r="C23" s="124">
        <v>-8460362</v>
      </c>
    </row>
    <row r="24" spans="1:3" ht="15.75" thickBot="1" x14ac:dyDescent="0.3">
      <c r="A24" s="26"/>
      <c r="B24" s="72"/>
      <c r="C24" s="73"/>
    </row>
    <row r="25" spans="1:3" ht="22.5" x14ac:dyDescent="0.25">
      <c r="A25" s="33" t="s">
        <v>62</v>
      </c>
      <c r="B25" s="147">
        <f>SUM(B20:B24)</f>
        <v>19677979</v>
      </c>
      <c r="C25" s="147">
        <f>SUM(C20:C24)</f>
        <v>14997134</v>
      </c>
    </row>
    <row r="26" spans="1:3" x14ac:dyDescent="0.25">
      <c r="A26" s="25" t="s">
        <v>95</v>
      </c>
      <c r="B26" s="13">
        <v>-23803</v>
      </c>
      <c r="C26" s="124">
        <v>-30317</v>
      </c>
    </row>
    <row r="27" spans="1:3" x14ac:dyDescent="0.25">
      <c r="A27" s="25" t="s">
        <v>63</v>
      </c>
      <c r="B27" s="13">
        <v>-3671283</v>
      </c>
      <c r="C27" s="124">
        <v>-3712282</v>
      </c>
    </row>
    <row r="28" spans="1:3" x14ac:dyDescent="0.25">
      <c r="A28" s="25" t="s">
        <v>64</v>
      </c>
      <c r="B28" s="12">
        <v>8299333</v>
      </c>
      <c r="C28" s="125">
        <v>7504317</v>
      </c>
    </row>
    <row r="29" spans="1:3" x14ac:dyDescent="0.25">
      <c r="A29" s="25" t="s">
        <v>65</v>
      </c>
      <c r="B29" s="13">
        <v>-4356193</v>
      </c>
      <c r="C29" s="124">
        <v>-5066430</v>
      </c>
    </row>
    <row r="30" spans="1:3" ht="15.75" thickBot="1" x14ac:dyDescent="0.3">
      <c r="A30" s="26"/>
      <c r="B30" s="76"/>
      <c r="C30" s="73"/>
    </row>
    <row r="31" spans="1:3" ht="22.5" customHeight="1" thickBot="1" x14ac:dyDescent="0.3">
      <c r="A31" s="33" t="s">
        <v>66</v>
      </c>
      <c r="B31" s="85">
        <f>SUM(B25:B30)</f>
        <v>19926033</v>
      </c>
      <c r="C31" s="85">
        <f>SUM(C25:C30)</f>
        <v>13692422</v>
      </c>
    </row>
    <row r="32" spans="1:3" ht="23.25" thickBot="1" x14ac:dyDescent="0.3">
      <c r="A32" s="86" t="s">
        <v>67</v>
      </c>
      <c r="B32" s="87"/>
      <c r="C32" s="88"/>
    </row>
    <row r="33" spans="1:3" ht="15" customHeight="1" x14ac:dyDescent="0.25">
      <c r="A33" s="64" t="s">
        <v>68</v>
      </c>
      <c r="B33" s="13">
        <v>-4521986</v>
      </c>
      <c r="C33" s="127">
        <v>-5469471</v>
      </c>
    </row>
    <row r="34" spans="1:3" ht="15" customHeight="1" x14ac:dyDescent="0.25">
      <c r="A34" s="47" t="s">
        <v>96</v>
      </c>
      <c r="B34" s="13">
        <v>0</v>
      </c>
      <c r="C34" s="122">
        <v>-230020</v>
      </c>
    </row>
    <row r="35" spans="1:3" x14ac:dyDescent="0.25">
      <c r="A35" s="47" t="s">
        <v>6</v>
      </c>
      <c r="B35" s="13">
        <v>-144948672</v>
      </c>
      <c r="C35" s="124">
        <v>-127029320</v>
      </c>
    </row>
    <row r="36" spans="1:3" x14ac:dyDescent="0.25">
      <c r="A36" s="47" t="s">
        <v>69</v>
      </c>
      <c r="B36" s="12">
        <v>133515324</v>
      </c>
      <c r="C36" s="125">
        <v>112412394</v>
      </c>
    </row>
    <row r="37" spans="1:3" ht="15.75" thickBot="1" x14ac:dyDescent="0.3">
      <c r="A37" s="47" t="s">
        <v>117</v>
      </c>
      <c r="B37" s="13">
        <v>-91083</v>
      </c>
      <c r="C37" s="124">
        <v>0</v>
      </c>
    </row>
    <row r="38" spans="1:3" ht="22.5" customHeight="1" thickBot="1" x14ac:dyDescent="0.3">
      <c r="A38" s="22" t="s">
        <v>118</v>
      </c>
      <c r="B38" s="77">
        <f>SUM(B33:B37)</f>
        <v>-16046417</v>
      </c>
      <c r="C38" s="128">
        <f>SUM(C33:C37)</f>
        <v>-20316417</v>
      </c>
    </row>
    <row r="39" spans="1:3" ht="15.75" thickBot="1" x14ac:dyDescent="0.3">
      <c r="A39" s="78"/>
      <c r="B39" s="79"/>
      <c r="C39" s="80"/>
    </row>
    <row r="40" spans="1:3" ht="15" customHeight="1" x14ac:dyDescent="0.25">
      <c r="A40" s="33" t="s">
        <v>70</v>
      </c>
      <c r="B40" s="20"/>
      <c r="C40" s="81"/>
    </row>
    <row r="41" spans="1:3" x14ac:dyDescent="0.25">
      <c r="A41" s="47" t="s">
        <v>119</v>
      </c>
      <c r="B41" s="13">
        <v>2602</v>
      </c>
      <c r="C41" s="61">
        <v>0</v>
      </c>
    </row>
    <row r="42" spans="1:3" x14ac:dyDescent="0.25">
      <c r="A42" s="47" t="s">
        <v>71</v>
      </c>
      <c r="B42" s="13">
        <v>-2742916</v>
      </c>
      <c r="C42" s="124">
        <v>-2359423</v>
      </c>
    </row>
    <row r="43" spans="1:3" x14ac:dyDescent="0.25">
      <c r="A43" s="47" t="s">
        <v>72</v>
      </c>
      <c r="B43" s="13">
        <v>-291</v>
      </c>
      <c r="C43" s="124">
        <v>-179</v>
      </c>
    </row>
    <row r="44" spans="1:3" x14ac:dyDescent="0.25">
      <c r="A44" s="47" t="s">
        <v>97</v>
      </c>
      <c r="B44" s="13">
        <v>-1544789</v>
      </c>
      <c r="C44" s="124">
        <v>-2032662</v>
      </c>
    </row>
    <row r="45" spans="1:3" ht="15.75" thickBot="1" x14ac:dyDescent="0.3">
      <c r="A45" s="26"/>
      <c r="B45" s="72"/>
      <c r="C45" s="82"/>
    </row>
    <row r="46" spans="1:3" ht="22.5" customHeight="1" thickBot="1" x14ac:dyDescent="0.3">
      <c r="A46" s="65" t="s">
        <v>73</v>
      </c>
      <c r="B46" s="126">
        <f>SUM(B41:B45)</f>
        <v>-4285394</v>
      </c>
      <c r="C46" s="128">
        <f>SUM(C41:C45)</f>
        <v>-4392264</v>
      </c>
    </row>
    <row r="47" spans="1:3" x14ac:dyDescent="0.25">
      <c r="A47" s="70"/>
      <c r="B47" s="71"/>
      <c r="C47" s="83"/>
    </row>
    <row r="48" spans="1:3" ht="22.5" customHeight="1" x14ac:dyDescent="0.25">
      <c r="A48" s="25" t="s">
        <v>74</v>
      </c>
      <c r="B48" s="129"/>
      <c r="C48" s="124"/>
    </row>
    <row r="49" spans="1:3" ht="22.5" x14ac:dyDescent="0.25">
      <c r="A49" s="22" t="s">
        <v>120</v>
      </c>
      <c r="B49" s="121">
        <f>B46+B48+B38+B31</f>
        <v>-405778</v>
      </c>
      <c r="C49" s="121">
        <f>C46+C48+C38+C31</f>
        <v>-11016259</v>
      </c>
    </row>
    <row r="50" spans="1:3" ht="22.5" customHeight="1" thickBot="1" x14ac:dyDescent="0.3">
      <c r="A50" s="25" t="s">
        <v>98</v>
      </c>
      <c r="B50" s="130">
        <v>14588344</v>
      </c>
      <c r="C50" s="131">
        <v>15859116</v>
      </c>
    </row>
    <row r="51" spans="1:3" x14ac:dyDescent="0.25">
      <c r="A51" s="63"/>
      <c r="B51" s="74"/>
      <c r="C51" s="84"/>
    </row>
    <row r="52" spans="1:3" ht="22.5" customHeight="1" thickBot="1" x14ac:dyDescent="0.3">
      <c r="A52" s="49" t="s">
        <v>99</v>
      </c>
      <c r="B52" s="133">
        <f>B49+B50</f>
        <v>14182566</v>
      </c>
      <c r="C52" s="132">
        <f>C49+C50</f>
        <v>4842857</v>
      </c>
    </row>
    <row r="55" spans="1:3" x14ac:dyDescent="0.25">
      <c r="A55" t="s">
        <v>79</v>
      </c>
    </row>
    <row r="58" spans="1:3" x14ac:dyDescent="0.25">
      <c r="A58" t="s">
        <v>75</v>
      </c>
    </row>
    <row r="60" spans="1:3" x14ac:dyDescent="0.25">
      <c r="A60" s="3" t="s">
        <v>126</v>
      </c>
    </row>
  </sheetData>
  <mergeCells count="3">
    <mergeCell ref="A7:A8"/>
    <mergeCell ref="B7:B8"/>
    <mergeCell ref="C7:C8"/>
  </mergeCells>
  <pageMargins left="1.0236220472440944" right="0.23622047244094491" top="0.15748031496062992" bottom="0.19685039370078741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ФО1</vt:lpstr>
      <vt:lpstr>ФО2</vt:lpstr>
      <vt:lpstr>ФО4</vt:lpstr>
      <vt:lpstr>ФО3</vt:lpstr>
      <vt:lpstr>ФО2!OLE_LINK13</vt:lpstr>
      <vt:lpstr>ФО1!OLE_LINK2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Шандер Елена Владимировна</dc:creator>
  <cp:lastModifiedBy>Шандер Елена Владимировна</cp:lastModifiedBy>
  <cp:lastPrinted>2019-09-03T10:00:37Z</cp:lastPrinted>
  <dcterms:created xsi:type="dcterms:W3CDTF">2019-05-15T03:50:36Z</dcterms:created>
  <dcterms:modified xsi:type="dcterms:W3CDTF">2021-08-20T03:52:25Z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