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ФО2!$A$7</definedName>
    <definedName name="OLE_LINK2" localSheetId="0">ФО1!$A$5</definedName>
  </definedNames>
  <calcPr calcId="145621"/>
</workbook>
</file>

<file path=xl/calcChain.xml><?xml version="1.0" encoding="utf-8"?>
<calcChain xmlns="http://schemas.openxmlformats.org/spreadsheetml/2006/main">
  <c r="D12" i="2" l="1"/>
  <c r="D19" i="2" s="1"/>
  <c r="D25" i="2" s="1"/>
  <c r="D29" i="2" s="1"/>
  <c r="D34" i="2" s="1"/>
  <c r="C12" i="2"/>
  <c r="C19" i="2" s="1"/>
  <c r="C25" i="2" s="1"/>
  <c r="C29" i="2" s="1"/>
  <c r="C34" i="2" s="1"/>
  <c r="B38" i="4" l="1"/>
  <c r="C20" i="4" l="1"/>
  <c r="B20" i="4"/>
  <c r="B25" i="4" s="1"/>
  <c r="B31" i="4" s="1"/>
  <c r="C25" i="4" l="1"/>
  <c r="C31" i="4" s="1"/>
  <c r="B46" i="4"/>
  <c r="D36" i="3" l="1"/>
  <c r="D39" i="3" s="1"/>
  <c r="F33" i="3" l="1"/>
  <c r="F32" i="3"/>
  <c r="F20" i="3"/>
  <c r="F19" i="3"/>
  <c r="F36" i="3" l="1"/>
  <c r="F39" i="3" s="1"/>
  <c r="E36" i="3"/>
  <c r="E39" i="3" s="1"/>
  <c r="C14" i="1" l="1"/>
  <c r="C23" i="1"/>
  <c r="C33" i="1"/>
  <c r="C47" i="1"/>
  <c r="C57" i="1"/>
  <c r="C25" i="1" l="1"/>
  <c r="C59" i="1"/>
  <c r="C61" i="1" s="1"/>
  <c r="C46" i="4"/>
  <c r="C38" i="4"/>
  <c r="E57" i="1"/>
  <c r="E47" i="1"/>
  <c r="E14" i="1"/>
  <c r="E23" i="1"/>
  <c r="E33" i="1"/>
  <c r="C49" i="4" l="1"/>
  <c r="C52" i="4" s="1"/>
  <c r="E59" i="1"/>
  <c r="E61" i="1" s="1"/>
  <c r="E25" i="1"/>
  <c r="F23" i="3"/>
  <c r="F26" i="3" s="1"/>
  <c r="E23" i="3"/>
  <c r="E26" i="3" s="1"/>
  <c r="D23" i="3"/>
  <c r="D26" i="3" s="1"/>
  <c r="F12" i="2"/>
  <c r="E12" i="2"/>
  <c r="F19" i="2" l="1"/>
  <c r="F25" i="2" s="1"/>
  <c r="F29" i="2" s="1"/>
  <c r="F34" i="2" s="1"/>
  <c r="E19" i="2"/>
  <c r="E25" i="2" s="1"/>
  <c r="E29" i="2" s="1"/>
  <c r="E34" i="2" s="1"/>
  <c r="B49" i="4"/>
  <c r="B52" i="4" s="1"/>
</calcChain>
</file>

<file path=xl/sharedStrings.xml><?xml version="1.0" encoding="utf-8"?>
<sst xmlns="http://schemas.openxmlformats.org/spreadsheetml/2006/main" count="183" uniqueCount="136">
  <si>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</si>
  <si>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</si>
  <si>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</si>
  <si>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</si>
  <si>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</si>
  <si>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</si>
  <si>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</si>
  <si>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</si>
  <si>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</si>
  <si>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</si>
  <si>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Предоплаты по текущему подоходному налогу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</si>
  <si>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</si>
  <si>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</si>
  <si>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</si>
  <si>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</si>
  <si>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</si>
  <si>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</si>
  <si>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</si>
  <si>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</si>
  <si>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</si>
  <si>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</si>
  <si>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</si>
  <si>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</si>
  <si>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</si>
  <si>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</si>
  <si>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</si>
  <si>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</si>
  <si>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</si>
  <si>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</si>
  <si>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</si>
  <si>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</si>
  <si>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</si>
  <si>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</si>
  <si>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 xml:space="preserve">Президент 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</si>
  <si>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</si>
  <si>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</si>
  <si>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</si>
  <si>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</si>
  <si>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</si>
  <si>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</si>
  <si>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</si>
  <si>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</si>
  <si>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</si>
  <si>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</si>
  <si>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</si>
  <si>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</si>
  <si>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</si>
  <si>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</si>
  <si>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</si>
  <si>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</si>
  <si>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</si>
  <si>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</si>
  <si>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</si>
  <si>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</si>
  <si>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</si>
  <si>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</si>
  <si>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</si>
  <si>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</si>
  <si>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</si>
  <si>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</si>
  <si>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</si>
  <si>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</si>
  <si>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</si>
  <si>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</si>
  <si>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</si>
  <si>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</si>
  <si>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</si>
  <si>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</si>
  <si>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</si>
  <si>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</si>
  <si>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</si>
  <si>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</si>
  <si>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</si>
  <si>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</si>
  <si>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</si>
  <si>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</si>
  <si>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30 июня 2019 г.</t>
  </si>
  <si>
    <t>Вадим Лысенко</t>
  </si>
  <si>
    <t>Рустам Ибрагимов</t>
  </si>
  <si>
    <t>Руководитель: Ибрагимов Рустам Сухрабович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</si>
  <si>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</si>
  <si>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</si>
  <si>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</si>
  <si>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</si>
  <si>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Инвестиции по справедливой стоимости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</si>
  <si>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</si>
  <si>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</si>
  <si>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</si>
  <si>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</si>
  <si>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</si>
  <si>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</si>
  <si>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</si>
  <si>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</si>
  <si>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</si>
  <si>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Изменение денежных средств с ограничением по снятию</t>
  </si>
  <si>
    <t>Платежи по обязательству по аренде</t>
  </si>
  <si>
    <t>Денежные средства и денежные эквиваленты на начало  периода</t>
  </si>
  <si>
    <t>Денежные средства и денежные эквиваленты на конец  периода</t>
  </si>
  <si>
    <t>Убыток от выбытия основных средств и нематериальных активов</t>
  </si>
  <si>
    <t xml:space="preserve"> 31 декабря 2020 г.</t>
  </si>
  <si>
    <t xml:space="preserve">Остаток на 1 января 2020 года 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</si>
  <si>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</si>
  <si>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</si>
  <si>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</si>
  <si>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</si>
  <si>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</si>
  <si>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</si>
  <si>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t>Базовая прибыль на акцию за период(в тенге)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</si>
  <si>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</si>
  <si>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</si>
  <si>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Приобретение  инвестиций</t>
  </si>
  <si>
    <t>Чистые денежные средства, (использованные в)/полученные от инвестиционной деятельности</t>
  </si>
  <si>
    <t>Поступление займов полученных</t>
  </si>
  <si>
    <t>Чистое уменьшение денежных средств и денежных эквивалентов</t>
  </si>
  <si>
    <t>30 сентября 2021 г.</t>
  </si>
  <si>
    <t xml:space="preserve">Остаток на 30 сентября 2020 года </t>
  </si>
  <si>
    <t xml:space="preserve">Остаток на 01 января 2021 года </t>
  </si>
  <si>
    <t>Остаток на 30 сентября 2021 года</t>
  </si>
  <si>
    <t>30 сентября 2020 г.</t>
  </si>
  <si>
    <t>5,465</t>
  </si>
  <si>
    <t>по состоянию на 30 сентября 2021  года</t>
  </si>
  <si>
    <t xml:space="preserve"> по состоянию на  30 сентября 2021 года</t>
  </si>
  <si>
    <t>по состоянию на  30 сентября 2021 года</t>
  </si>
  <si>
    <t>Расходы на исследования, развитие бизнеса и разведку</t>
  </si>
  <si>
    <t>7,101</t>
  </si>
  <si>
    <t>Девять месяцев, закончившихся 30 сентября</t>
  </si>
  <si>
    <t>2020 (пересмотрено)</t>
  </si>
  <si>
    <t>Три месяца, закончившихся 30 сентября</t>
  </si>
  <si>
    <t xml:space="preserve"> 08 ноября 2021 года </t>
  </si>
  <si>
    <t>08 ноября 2021 г.</t>
  </si>
  <si>
    <t>Промежуточный консолидированный бухгалтерский баланс неаудированный по состоянию на 30 сентября 2021 г.</t>
  </si>
  <si>
    <t>Промежуточный консолидированный отчет неаудированный о прибыли и убытке и прочем совокупном доходе</t>
  </si>
  <si>
    <t>Промежуточный консолидированный отчет неаудированный об изменениях в капитале</t>
  </si>
  <si>
    <t>Промежуточный консолидированный  отчет о движении денежных средств (косвенный метод) неаудированный</t>
  </si>
  <si>
    <t>Балансовая  стоимость одной простой акции (тенге)</t>
  </si>
  <si>
    <t>Балансовая  стоимость одной привилегированной акции (тенге)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</si>
</sst>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0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/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4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4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4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4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4" fontId="11" fillId="0" borderId="24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164" fontId="11" fillId="0" borderId="10" xfId="1" applyNumberFormat="1" applyFont="1" applyBorder="1" applyAlignment="1">
      <alignment horizontal="right" vertical="center"/>
    </xf>
    <xf numFmtId="164" fontId="12" fillId="0" borderId="9" xfId="1" applyNumberFormat="1" applyFont="1" applyBorder="1" applyAlignment="1">
      <alignment horizontal="right" vertical="center"/>
    </xf>
    <xf numFmtId="0" fontId="8" fillId="0" borderId="44" xfId="0" applyFont="1" applyBorder="1" applyAlignment="1">
      <alignment vertical="center" wrapText="1"/>
    </xf>
    <xf numFmtId="0" fontId="8" fillId="0" borderId="39" xfId="0" applyFont="1" applyBorder="1" applyAlignment="1">
      <alignment horizontal="right" vertical="center" wrapText="1"/>
    </xf>
    <xf numFmtId="0" fontId="8" fillId="0" borderId="4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3" fontId="4" fillId="0" borderId="38" xfId="0" applyNumberFormat="1" applyFont="1" applyBorder="1" applyAlignment="1">
      <alignment horizontal="right" vertical="center" wrapText="1"/>
    </xf>
    <xf numFmtId="0" fontId="4" fillId="0" borderId="45" xfId="0" applyFont="1" applyBorder="1" applyAlignment="1">
      <alignment vertical="center" wrapText="1"/>
    </xf>
    <xf numFmtId="0" fontId="4" fillId="0" borderId="42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4" fillId="0" borderId="46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4" fontId="11" fillId="0" borderId="8" xfId="1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vertical="center" wrapText="1"/>
    </xf>
    <xf numFmtId="164" fontId="11" fillId="0" borderId="8" xfId="1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4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12" fillId="0" borderId="4" xfId="1" applyNumberFormat="1" applyFont="1" applyBorder="1" applyAlignment="1">
      <alignment horizontal="right" vertical="center"/>
    </xf>
    <xf numFmtId="164" fontId="11" fillId="0" borderId="22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164" fontId="11" fillId="0" borderId="23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 wrapText="1"/>
    </xf>
    <xf numFmtId="164" fontId="12" fillId="0" borderId="42" xfId="1" applyNumberFormat="1" applyFont="1" applyBorder="1" applyAlignment="1">
      <alignment horizontal="right" vertical="center"/>
    </xf>
    <xf numFmtId="164" fontId="11" fillId="0" borderId="41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164" fontId="11" fillId="0" borderId="39" xfId="1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 wrapText="1"/>
    </xf>
    <xf numFmtId="3" fontId="6" fillId="0" borderId="51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" xfId="0" applyBorder="1"/>
    <xf numFmtId="0" fontId="4" fillId="0" borderId="9" xfId="0" applyFont="1" applyBorder="1" applyAlignment="1">
      <alignment vertical="center" wrapText="1"/>
    </xf>
    <xf numFmtId="3" fontId="4" fillId="0" borderId="61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4" fontId="12" fillId="0" borderId="61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64" fontId="11" fillId="0" borderId="27" xfId="1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 wrapText="1" indent="1"/>
    </xf>
    <xf numFmtId="0" fontId="4" fillId="0" borderId="10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164" fontId="11" fillId="0" borderId="31" xfId="1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15" fillId="0" borderId="60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right" vertical="center" wrapText="1" indent="1"/>
    </xf>
    <xf numFmtId="0" fontId="0" fillId="0" borderId="9" xfId="0" applyNumberForma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</cellXfs>
  <cellStyles count="2">
    <cellStyle name="Normal 300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topLeftCell="A37" workbookViewId="0">
      <selection activeCell="J66" sqref="J66"/>
    </sheetView>
  </sheetViews>
  <sheetFormatPr defaultRowHeight="15" x14ac:dyDescent="0.25"/>
  <cols>
    <col min="1" max="1" width="41.140625" customWidth="1"/>
    <col min="2" max="2" width="6.7109375" customWidth="1"/>
    <col min="3" max="3" width="9.85546875" customWidth="1"/>
    <col min="4" max="4" width="9.42578125" customWidth="1"/>
    <col min="5" max="5" width="20.85546875" customWidth="1"/>
  </cols>
  <sheetData>
    <row r="2" spans="1:5" x14ac:dyDescent="0.25">
      <c r="A2" s="152" t="s">
        <v>102</v>
      </c>
    </row>
    <row r="3" spans="1:5" x14ac:dyDescent="0.25">
      <c r="A3" s="153" t="s">
        <v>130</v>
      </c>
    </row>
    <row r="4" spans="1:5" ht="15.75" thickBot="1" x14ac:dyDescent="0.3">
      <c r="B4" s="91"/>
      <c r="C4" s="91"/>
    </row>
    <row r="5" spans="1:5" ht="22.5" customHeight="1" thickBot="1" x14ac:dyDescent="0.3">
      <c r="A5" s="147" t="s">
        <v>0</v>
      </c>
      <c r="B5" s="92" t="s">
        <v>1</v>
      </c>
      <c r="C5" s="208" t="s">
        <v>114</v>
      </c>
      <c r="D5" s="209" t="s">
        <v>76</v>
      </c>
      <c r="E5" s="97" t="s">
        <v>99</v>
      </c>
    </row>
    <row r="6" spans="1:5" ht="15.75" thickBot="1" x14ac:dyDescent="0.3">
      <c r="A6" s="62" t="s">
        <v>2</v>
      </c>
      <c r="B6" s="145"/>
      <c r="C6" s="206"/>
      <c r="D6" s="207"/>
      <c r="E6" s="65"/>
    </row>
    <row r="7" spans="1:5" x14ac:dyDescent="0.25">
      <c r="A7" s="20" t="s">
        <v>3</v>
      </c>
      <c r="B7" s="146"/>
      <c r="C7" s="205"/>
      <c r="D7" s="205"/>
      <c r="E7" s="21"/>
    </row>
    <row r="8" spans="1:5" x14ac:dyDescent="0.25">
      <c r="A8" s="55" t="s">
        <v>4</v>
      </c>
      <c r="B8" s="161">
        <v>6</v>
      </c>
      <c r="C8" s="184">
        <v>116521920</v>
      </c>
      <c r="D8" s="184"/>
      <c r="E8" s="56">
        <v>120682976</v>
      </c>
    </row>
    <row r="9" spans="1:5" x14ac:dyDescent="0.25">
      <c r="A9" s="55" t="s">
        <v>5</v>
      </c>
      <c r="B9" s="144"/>
      <c r="C9" s="184">
        <v>940987</v>
      </c>
      <c r="D9" s="184"/>
      <c r="E9" s="56">
        <v>1357544</v>
      </c>
    </row>
    <row r="10" spans="1:5" x14ac:dyDescent="0.25">
      <c r="A10" s="55" t="s">
        <v>84</v>
      </c>
      <c r="B10" s="144"/>
      <c r="C10" s="184">
        <v>2254103</v>
      </c>
      <c r="D10" s="184"/>
      <c r="E10" s="56">
        <v>2093301</v>
      </c>
    </row>
    <row r="11" spans="1:5" x14ac:dyDescent="0.25">
      <c r="A11" s="55" t="s">
        <v>6</v>
      </c>
      <c r="B11" s="144"/>
      <c r="C11" s="184">
        <v>17799367</v>
      </c>
      <c r="D11" s="184"/>
      <c r="E11" s="56">
        <v>17436963</v>
      </c>
    </row>
    <row r="12" spans="1:5" x14ac:dyDescent="0.25">
      <c r="A12" s="55" t="s">
        <v>103</v>
      </c>
      <c r="B12" s="144"/>
      <c r="C12" s="184">
        <v>5782322</v>
      </c>
      <c r="D12" s="184"/>
      <c r="E12" s="56">
        <v>6136318</v>
      </c>
    </row>
    <row r="13" spans="1:5" ht="15.75" thickBot="1" x14ac:dyDescent="0.3">
      <c r="A13" s="24"/>
      <c r="B13" s="148"/>
      <c r="C13" s="183"/>
      <c r="D13" s="183"/>
      <c r="E13" s="25"/>
    </row>
    <row r="14" spans="1:5" ht="15" customHeight="1" x14ac:dyDescent="0.25">
      <c r="A14" s="20" t="s">
        <v>104</v>
      </c>
      <c r="B14" s="149"/>
      <c r="C14" s="188">
        <f>SUM(C8:D13)</f>
        <v>143298699</v>
      </c>
      <c r="D14" s="189"/>
      <c r="E14" s="26">
        <f>SUM(E8:E13)</f>
        <v>147707102</v>
      </c>
    </row>
    <row r="15" spans="1:5" ht="15.75" thickBot="1" x14ac:dyDescent="0.3">
      <c r="A15" s="27"/>
      <c r="B15" s="150"/>
      <c r="C15" s="186"/>
      <c r="D15" s="187"/>
      <c r="E15" s="28"/>
    </row>
    <row r="16" spans="1:5" x14ac:dyDescent="0.25">
      <c r="A16" s="20" t="s">
        <v>7</v>
      </c>
      <c r="B16" s="146"/>
      <c r="C16" s="185"/>
      <c r="D16" s="185"/>
      <c r="E16" s="30"/>
    </row>
    <row r="17" spans="1:5" x14ac:dyDescent="0.25">
      <c r="A17" s="55" t="s">
        <v>8</v>
      </c>
      <c r="B17" s="144"/>
      <c r="C17" s="184">
        <v>9133908</v>
      </c>
      <c r="D17" s="184"/>
      <c r="E17" s="56">
        <v>7983147</v>
      </c>
    </row>
    <row r="18" spans="1:5" x14ac:dyDescent="0.25">
      <c r="A18" s="55" t="s">
        <v>9</v>
      </c>
      <c r="B18" s="144"/>
      <c r="C18" s="184">
        <v>39956698</v>
      </c>
      <c r="D18" s="184"/>
      <c r="E18" s="56">
        <v>32321897</v>
      </c>
    </row>
    <row r="19" spans="1:5" ht="15" customHeight="1" x14ac:dyDescent="0.25">
      <c r="A19" s="55" t="s">
        <v>6</v>
      </c>
      <c r="B19" s="144"/>
      <c r="C19" s="184">
        <v>155914096</v>
      </c>
      <c r="D19" s="184"/>
      <c r="E19" s="56">
        <v>138576730</v>
      </c>
    </row>
    <row r="20" spans="1:5" x14ac:dyDescent="0.25">
      <c r="A20" s="55" t="s">
        <v>10</v>
      </c>
      <c r="B20" s="144"/>
      <c r="C20" s="184">
        <v>46299</v>
      </c>
      <c r="D20" s="184"/>
      <c r="E20" s="56">
        <v>721891</v>
      </c>
    </row>
    <row r="21" spans="1:5" x14ac:dyDescent="0.25">
      <c r="A21" s="55" t="s">
        <v>11</v>
      </c>
      <c r="B21" s="144"/>
      <c r="C21" s="184">
        <v>11472018</v>
      </c>
      <c r="D21" s="184"/>
      <c r="E21" s="56">
        <v>14588344</v>
      </c>
    </row>
    <row r="22" spans="1:5" ht="15.75" thickBot="1" x14ac:dyDescent="0.3">
      <c r="A22" s="24"/>
      <c r="B22" s="148"/>
      <c r="C22" s="183"/>
      <c r="D22" s="183"/>
      <c r="E22" s="25"/>
    </row>
    <row r="23" spans="1:5" ht="15" customHeight="1" x14ac:dyDescent="0.25">
      <c r="A23" s="20" t="s">
        <v>104</v>
      </c>
      <c r="B23" s="149"/>
      <c r="C23" s="203">
        <f>SUM(C17:D22)</f>
        <v>216523019</v>
      </c>
      <c r="D23" s="204"/>
      <c r="E23" s="26">
        <f>SUM(E17:E22)</f>
        <v>194192009</v>
      </c>
    </row>
    <row r="24" spans="1:5" ht="15.75" thickBot="1" x14ac:dyDescent="0.3">
      <c r="A24" s="27"/>
      <c r="B24" s="150"/>
      <c r="C24" s="186"/>
      <c r="D24" s="187"/>
      <c r="E24" s="28"/>
    </row>
    <row r="25" spans="1:5" ht="15" customHeight="1" x14ac:dyDescent="0.25">
      <c r="A25" s="20" t="s">
        <v>12</v>
      </c>
      <c r="B25" s="149"/>
      <c r="C25" s="188">
        <f>C14+C23</f>
        <v>359821718</v>
      </c>
      <c r="D25" s="189"/>
      <c r="E25" s="26">
        <f>E14+E23</f>
        <v>341899111</v>
      </c>
    </row>
    <row r="26" spans="1:5" ht="15.75" thickBot="1" x14ac:dyDescent="0.3">
      <c r="A26" s="69"/>
      <c r="B26" s="150"/>
      <c r="C26" s="195"/>
      <c r="D26" s="196"/>
      <c r="E26" s="93"/>
    </row>
    <row r="27" spans="1:5" x14ac:dyDescent="0.25">
      <c r="A27" s="31" t="s">
        <v>13</v>
      </c>
      <c r="B27" s="151"/>
      <c r="C27" s="194"/>
      <c r="D27" s="194"/>
      <c r="E27" s="94"/>
    </row>
    <row r="28" spans="1:5" x14ac:dyDescent="0.25">
      <c r="A28" s="55" t="s">
        <v>14</v>
      </c>
      <c r="B28" s="144"/>
      <c r="C28" s="184">
        <v>9540291</v>
      </c>
      <c r="D28" s="184"/>
      <c r="E28" s="44">
        <v>9540291</v>
      </c>
    </row>
    <row r="29" spans="1:5" x14ac:dyDescent="0.25">
      <c r="A29" s="55" t="s">
        <v>15</v>
      </c>
      <c r="B29" s="144"/>
      <c r="C29" s="184">
        <v>188565</v>
      </c>
      <c r="D29" s="184"/>
      <c r="E29" s="44">
        <v>188565</v>
      </c>
    </row>
    <row r="30" spans="1:5" x14ac:dyDescent="0.25">
      <c r="A30" s="55" t="s">
        <v>16</v>
      </c>
      <c r="B30" s="144"/>
      <c r="C30" s="184">
        <v>1508453</v>
      </c>
      <c r="D30" s="184"/>
      <c r="E30" s="44">
        <v>1493606</v>
      </c>
    </row>
    <row r="31" spans="1:5" x14ac:dyDescent="0.25">
      <c r="A31" s="55" t="s">
        <v>17</v>
      </c>
      <c r="B31" s="144"/>
      <c r="C31" s="184">
        <v>176202758</v>
      </c>
      <c r="D31" s="184"/>
      <c r="E31" s="44">
        <v>150379192</v>
      </c>
    </row>
    <row r="32" spans="1:5" ht="15.75" thickBot="1" x14ac:dyDescent="0.3">
      <c r="A32" s="24"/>
      <c r="B32" s="148"/>
      <c r="C32" s="183"/>
      <c r="D32" s="183"/>
      <c r="E32" s="72"/>
    </row>
    <row r="33" spans="1:5" x14ac:dyDescent="0.25">
      <c r="A33" s="20" t="s">
        <v>18</v>
      </c>
      <c r="B33" s="149"/>
      <c r="C33" s="203">
        <f>SUM(C28:D32)</f>
        <v>187440067</v>
      </c>
      <c r="D33" s="204"/>
      <c r="E33" s="26">
        <f>SUM(E28:E32)</f>
        <v>161601654</v>
      </c>
    </row>
    <row r="34" spans="1:5" ht="15.75" thickBot="1" x14ac:dyDescent="0.3">
      <c r="A34" s="27"/>
      <c r="B34" s="150"/>
      <c r="C34" s="186"/>
      <c r="D34" s="187"/>
      <c r="E34" s="28"/>
    </row>
    <row r="35" spans="1:5" ht="15.75" thickBot="1" x14ac:dyDescent="0.3">
      <c r="A35" s="62" t="s">
        <v>19</v>
      </c>
      <c r="B35" s="145"/>
      <c r="C35" s="201"/>
      <c r="D35" s="202"/>
      <c r="E35" s="63"/>
    </row>
    <row r="36" spans="1:5" x14ac:dyDescent="0.25">
      <c r="A36" s="20" t="s">
        <v>20</v>
      </c>
      <c r="B36" s="154"/>
      <c r="C36" s="199"/>
      <c r="D36" s="200"/>
      <c r="E36" s="30"/>
    </row>
    <row r="37" spans="1:5" x14ac:dyDescent="0.25">
      <c r="A37" s="55" t="s">
        <v>21</v>
      </c>
      <c r="B37" s="155"/>
      <c r="C37" s="192">
        <v>100834150</v>
      </c>
      <c r="D37" s="193"/>
      <c r="E37" s="56">
        <v>109204541</v>
      </c>
    </row>
    <row r="38" spans="1:5" x14ac:dyDescent="0.25">
      <c r="A38" s="55" t="s">
        <v>22</v>
      </c>
      <c r="B38" s="155"/>
      <c r="C38" s="192">
        <v>2006255</v>
      </c>
      <c r="D38" s="193"/>
      <c r="E38" s="56">
        <v>2847743</v>
      </c>
    </row>
    <row r="39" spans="1:5" x14ac:dyDescent="0.25">
      <c r="A39" s="55" t="s">
        <v>85</v>
      </c>
      <c r="B39" s="155"/>
      <c r="C39" s="192">
        <v>19574569</v>
      </c>
      <c r="D39" s="193"/>
      <c r="E39" s="56">
        <v>21363199</v>
      </c>
    </row>
    <row r="40" spans="1:5" x14ac:dyDescent="0.25">
      <c r="A40" s="55" t="s">
        <v>23</v>
      </c>
      <c r="B40" s="155"/>
      <c r="C40" s="192">
        <v>175995</v>
      </c>
      <c r="D40" s="193"/>
      <c r="E40" s="56">
        <v>348030</v>
      </c>
    </row>
    <row r="41" spans="1:5" x14ac:dyDescent="0.25">
      <c r="A41" s="210" t="s">
        <v>101</v>
      </c>
      <c r="B41" s="212"/>
      <c r="C41" s="214">
        <v>896681</v>
      </c>
      <c r="D41" s="215"/>
      <c r="E41" s="215">
        <v>828343</v>
      </c>
    </row>
    <row r="42" spans="1:5" ht="10.5" customHeight="1" x14ac:dyDescent="0.25">
      <c r="A42" s="211"/>
      <c r="B42" s="213"/>
      <c r="C42" s="216"/>
      <c r="D42" s="217"/>
      <c r="E42" s="218"/>
    </row>
    <row r="43" spans="1:5" ht="15" customHeight="1" x14ac:dyDescent="0.25">
      <c r="A43" s="55" t="s">
        <v>24</v>
      </c>
      <c r="B43" s="155"/>
      <c r="C43" s="192">
        <v>1091382</v>
      </c>
      <c r="D43" s="193"/>
      <c r="E43" s="56">
        <v>906878</v>
      </c>
    </row>
    <row r="44" spans="1:5" x14ac:dyDescent="0.25">
      <c r="A44" s="55" t="s">
        <v>25</v>
      </c>
      <c r="B44" s="155"/>
      <c r="C44" s="192">
        <v>49306</v>
      </c>
      <c r="D44" s="193"/>
      <c r="E44" s="56">
        <v>49306</v>
      </c>
    </row>
    <row r="45" spans="1:5" ht="22.5" x14ac:dyDescent="0.25">
      <c r="A45" s="55" t="s">
        <v>26</v>
      </c>
      <c r="B45" s="155"/>
      <c r="C45" s="192">
        <v>10246660</v>
      </c>
      <c r="D45" s="193"/>
      <c r="E45" s="56">
        <v>11073694</v>
      </c>
    </row>
    <row r="46" spans="1:5" ht="15.75" thickBot="1" x14ac:dyDescent="0.3">
      <c r="A46" s="24"/>
      <c r="B46" s="156"/>
      <c r="C46" s="197"/>
      <c r="D46" s="198"/>
      <c r="E46" s="25"/>
    </row>
    <row r="47" spans="1:5" ht="15.75" thickBot="1" x14ac:dyDescent="0.3">
      <c r="A47" s="62" t="s">
        <v>104</v>
      </c>
      <c r="B47" s="145"/>
      <c r="C47" s="232">
        <f>SUM(C37:D46)</f>
        <v>134874998</v>
      </c>
      <c r="D47" s="233"/>
      <c r="E47" s="234">
        <f>SUM(E37:E46)</f>
        <v>146621734</v>
      </c>
    </row>
    <row r="48" spans="1:5" x14ac:dyDescent="0.25">
      <c r="A48" s="20" t="s">
        <v>27</v>
      </c>
      <c r="B48" s="157"/>
      <c r="C48" s="199"/>
      <c r="D48" s="200"/>
      <c r="E48" s="30"/>
    </row>
    <row r="49" spans="1:5" x14ac:dyDescent="0.25">
      <c r="A49" s="55" t="s">
        <v>21</v>
      </c>
      <c r="B49" s="155"/>
      <c r="C49" s="192">
        <v>8006615</v>
      </c>
      <c r="D49" s="193"/>
      <c r="E49" s="56">
        <v>6269368</v>
      </c>
    </row>
    <row r="50" spans="1:5" x14ac:dyDescent="0.25">
      <c r="A50" s="55" t="s">
        <v>22</v>
      </c>
      <c r="B50" s="155"/>
      <c r="C50" s="192">
        <v>1531308</v>
      </c>
      <c r="D50" s="193"/>
      <c r="E50" s="56">
        <v>544542</v>
      </c>
    </row>
    <row r="51" spans="1:5" x14ac:dyDescent="0.25">
      <c r="A51" s="55" t="s">
        <v>85</v>
      </c>
      <c r="B51" s="155"/>
      <c r="C51" s="192">
        <v>4200080</v>
      </c>
      <c r="D51" s="193"/>
      <c r="E51" s="56">
        <v>3268943</v>
      </c>
    </row>
    <row r="52" spans="1:5" x14ac:dyDescent="0.25">
      <c r="A52" s="55" t="s">
        <v>105</v>
      </c>
      <c r="B52" s="155"/>
      <c r="C52" s="192">
        <v>2005019</v>
      </c>
      <c r="D52" s="193"/>
      <c r="E52" s="56">
        <v>495884</v>
      </c>
    </row>
    <row r="53" spans="1:5" x14ac:dyDescent="0.25">
      <c r="A53" s="55" t="s">
        <v>23</v>
      </c>
      <c r="B53" s="155"/>
      <c r="C53" s="192">
        <v>21678915</v>
      </c>
      <c r="D53" s="193"/>
      <c r="E53" s="56">
        <v>22955827</v>
      </c>
    </row>
    <row r="54" spans="1:5" x14ac:dyDescent="0.25">
      <c r="A54" s="55" t="s">
        <v>24</v>
      </c>
      <c r="B54" s="155"/>
      <c r="C54" s="192">
        <v>8072</v>
      </c>
      <c r="D54" s="193"/>
      <c r="E54" s="56">
        <v>59657</v>
      </c>
    </row>
    <row r="55" spans="1:5" x14ac:dyDescent="0.25">
      <c r="A55" s="55" t="s">
        <v>28</v>
      </c>
      <c r="B55" s="158"/>
      <c r="C55" s="192">
        <v>76644</v>
      </c>
      <c r="D55" s="193"/>
      <c r="E55" s="56">
        <v>81502</v>
      </c>
    </row>
    <row r="56" spans="1:5" ht="15.75" thickBot="1" x14ac:dyDescent="0.3">
      <c r="A56" s="24"/>
      <c r="B56" s="156"/>
      <c r="C56" s="190"/>
      <c r="D56" s="191"/>
      <c r="E56" s="25"/>
    </row>
    <row r="57" spans="1:5" x14ac:dyDescent="0.25">
      <c r="A57" s="31" t="s">
        <v>104</v>
      </c>
      <c r="B57" s="154"/>
      <c r="C57" s="188">
        <f>SUM(C49:D56)</f>
        <v>37506653</v>
      </c>
      <c r="D57" s="189"/>
      <c r="E57" s="32">
        <f>SUM(E49:E56)</f>
        <v>33675723</v>
      </c>
    </row>
    <row r="58" spans="1:5" ht="15.75" thickBot="1" x14ac:dyDescent="0.3">
      <c r="A58" s="27"/>
      <c r="B58" s="156"/>
      <c r="C58" s="186"/>
      <c r="D58" s="187"/>
      <c r="E58" s="28"/>
    </row>
    <row r="59" spans="1:5" x14ac:dyDescent="0.25">
      <c r="A59" s="20" t="s">
        <v>29</v>
      </c>
      <c r="B59" s="154"/>
      <c r="C59" s="188">
        <f>C47+C57</f>
        <v>172381651</v>
      </c>
      <c r="D59" s="189"/>
      <c r="E59" s="26">
        <f>E47+E57</f>
        <v>180297457</v>
      </c>
    </row>
    <row r="60" spans="1:5" ht="15.75" thickBot="1" x14ac:dyDescent="0.3">
      <c r="A60" s="27"/>
      <c r="B60" s="156"/>
      <c r="C60" s="186"/>
      <c r="D60" s="187"/>
      <c r="E60" s="28"/>
    </row>
    <row r="61" spans="1:5" x14ac:dyDescent="0.25">
      <c r="A61" s="20" t="s">
        <v>30</v>
      </c>
      <c r="B61" s="159"/>
      <c r="C61" s="188">
        <f>C59+C33</f>
        <v>359821718</v>
      </c>
      <c r="D61" s="189"/>
      <c r="E61" s="26">
        <f>E59+E33</f>
        <v>341899111</v>
      </c>
    </row>
    <row r="62" spans="1:5" x14ac:dyDescent="0.25">
      <c r="A62" s="69"/>
      <c r="B62" s="235"/>
      <c r="C62" s="195"/>
      <c r="D62" s="196"/>
      <c r="E62" s="182"/>
    </row>
    <row r="63" spans="1:5" ht="22.5" x14ac:dyDescent="0.25">
      <c r="A63" s="108" t="s">
        <v>134</v>
      </c>
      <c r="B63" s="237"/>
      <c r="C63" s="238">
        <v>52.978999999999999</v>
      </c>
      <c r="D63" s="239"/>
      <c r="E63" s="15">
        <v>45.515000000000001</v>
      </c>
    </row>
    <row r="64" spans="1:5" ht="22.5" x14ac:dyDescent="0.25">
      <c r="A64" s="108" t="s">
        <v>135</v>
      </c>
      <c r="B64" s="236"/>
      <c r="C64" s="238">
        <v>2.1629999999999998</v>
      </c>
      <c r="D64" s="239"/>
      <c r="E64" s="15">
        <v>2.2040000000000002</v>
      </c>
    </row>
    <row r="65" spans="1:3" x14ac:dyDescent="0.25">
      <c r="A65" s="2"/>
    </row>
    <row r="66" spans="1:3" x14ac:dyDescent="0.25">
      <c r="A66" s="2" t="s">
        <v>128</v>
      </c>
    </row>
    <row r="67" spans="1:3" x14ac:dyDescent="0.25">
      <c r="A67" s="3" t="s">
        <v>31</v>
      </c>
      <c r="C67" s="3" t="s">
        <v>32</v>
      </c>
    </row>
    <row r="68" spans="1:3" x14ac:dyDescent="0.25">
      <c r="A68" s="3" t="s">
        <v>78</v>
      </c>
      <c r="C68" s="3" t="s">
        <v>77</v>
      </c>
    </row>
    <row r="69" spans="1:3" x14ac:dyDescent="0.25">
      <c r="A69" s="3" t="s">
        <v>33</v>
      </c>
      <c r="C69" s="3" t="s">
        <v>34</v>
      </c>
    </row>
  </sheetData>
  <mergeCells count="62">
    <mergeCell ref="C63:D63"/>
    <mergeCell ref="C64:D64"/>
    <mergeCell ref="A41:A42"/>
    <mergeCell ref="B41:B42"/>
    <mergeCell ref="C41:D42"/>
    <mergeCell ref="E41:E42"/>
    <mergeCell ref="C43:D43"/>
    <mergeCell ref="C7:D7"/>
    <mergeCell ref="C6:D6"/>
    <mergeCell ref="C5:D5"/>
    <mergeCell ref="C31:D31"/>
    <mergeCell ref="C30:D30"/>
    <mergeCell ref="C29:D29"/>
    <mergeCell ref="C11:D11"/>
    <mergeCell ref="C10:D10"/>
    <mergeCell ref="C9:D9"/>
    <mergeCell ref="C25:D25"/>
    <mergeCell ref="C24:D24"/>
    <mergeCell ref="C23:D23"/>
    <mergeCell ref="C22:D22"/>
    <mergeCell ref="C21:D21"/>
    <mergeCell ref="C15:D15"/>
    <mergeCell ref="C14:D14"/>
    <mergeCell ref="C53:D53"/>
    <mergeCell ref="C52:D52"/>
    <mergeCell ref="C51:D51"/>
    <mergeCell ref="C50:D50"/>
    <mergeCell ref="C49:D49"/>
    <mergeCell ref="C48:D48"/>
    <mergeCell ref="C47:D47"/>
    <mergeCell ref="C33:D33"/>
    <mergeCell ref="C32:D32"/>
    <mergeCell ref="C39:D39"/>
    <mergeCell ref="C40:D40"/>
    <mergeCell ref="C57:D57"/>
    <mergeCell ref="C56:D56"/>
    <mergeCell ref="C55:D55"/>
    <mergeCell ref="C54:D54"/>
    <mergeCell ref="C8:D8"/>
    <mergeCell ref="C28:D28"/>
    <mergeCell ref="C27:D27"/>
    <mergeCell ref="C26:D26"/>
    <mergeCell ref="C46:D46"/>
    <mergeCell ref="C45:D45"/>
    <mergeCell ref="C44:D44"/>
    <mergeCell ref="C38:D38"/>
    <mergeCell ref="C37:D37"/>
    <mergeCell ref="C36:D36"/>
    <mergeCell ref="C35:D35"/>
    <mergeCell ref="C34:D34"/>
    <mergeCell ref="C62:D62"/>
    <mergeCell ref="C61:D61"/>
    <mergeCell ref="C60:D60"/>
    <mergeCell ref="C59:D59"/>
    <mergeCell ref="C58:D58"/>
    <mergeCell ref="C13:D13"/>
    <mergeCell ref="C12:D12"/>
    <mergeCell ref="C20:D20"/>
    <mergeCell ref="C19:D19"/>
    <mergeCell ref="C18:D18"/>
    <mergeCell ref="C17:D17"/>
    <mergeCell ref="C16:D16"/>
  </mergeCells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"/>
  <sheetViews>
    <sheetView topLeftCell="A4" workbookViewId="0">
      <selection activeCell="B29" sqref="B29"/>
    </sheetView>
  </sheetViews>
  <sheetFormatPr defaultRowHeight="15" x14ac:dyDescent="0.25"/>
  <cols>
    <col min="1" max="1" width="40" customWidth="1"/>
    <col min="2" max="2" width="7.85546875" customWidth="1"/>
    <col min="3" max="3" width="12.5703125" customWidth="1"/>
    <col min="4" max="4" width="15" customWidth="1"/>
    <col min="5" max="5" width="14.28515625" customWidth="1"/>
    <col min="6" max="6" width="15" customWidth="1"/>
  </cols>
  <sheetData>
    <row r="2" spans="1:6" x14ac:dyDescent="0.25">
      <c r="A2" s="153" t="s">
        <v>106</v>
      </c>
    </row>
    <row r="3" spans="1:6" x14ac:dyDescent="0.25">
      <c r="A3" s="153" t="s">
        <v>131</v>
      </c>
    </row>
    <row r="4" spans="1:6" x14ac:dyDescent="0.25">
      <c r="A4" s="153" t="s">
        <v>122</v>
      </c>
    </row>
    <row r="6" spans="1:6" ht="24.75" customHeight="1" x14ac:dyDescent="0.25">
      <c r="A6" s="165"/>
      <c r="B6" s="165"/>
      <c r="C6" s="219" t="s">
        <v>127</v>
      </c>
      <c r="D6" s="220"/>
      <c r="E6" s="219" t="s">
        <v>125</v>
      </c>
      <c r="F6" s="220"/>
    </row>
    <row r="7" spans="1:6" ht="15" customHeight="1" x14ac:dyDescent="0.25">
      <c r="A7" s="221" t="s">
        <v>0</v>
      </c>
      <c r="B7" s="223" t="s">
        <v>1</v>
      </c>
      <c r="C7" s="225">
        <v>2021</v>
      </c>
      <c r="D7" s="225" t="s">
        <v>126</v>
      </c>
      <c r="E7" s="225">
        <v>2021</v>
      </c>
      <c r="F7" s="225" t="s">
        <v>126</v>
      </c>
    </row>
    <row r="8" spans="1:6" x14ac:dyDescent="0.25">
      <c r="A8" s="222"/>
      <c r="B8" s="224"/>
      <c r="C8" s="226"/>
      <c r="D8" s="226"/>
      <c r="E8" s="226"/>
      <c r="F8" s="226"/>
    </row>
    <row r="9" spans="1:6" x14ac:dyDescent="0.25">
      <c r="A9" s="50" t="s">
        <v>35</v>
      </c>
      <c r="B9" s="10"/>
      <c r="C9" s="64">
        <v>35570611</v>
      </c>
      <c r="D9" s="64">
        <v>33405382</v>
      </c>
      <c r="E9" s="64">
        <v>98780050</v>
      </c>
      <c r="F9" s="111">
        <v>93087054</v>
      </c>
    </row>
    <row r="10" spans="1:6" x14ac:dyDescent="0.25">
      <c r="A10" s="45" t="s">
        <v>36</v>
      </c>
      <c r="B10" s="161">
        <v>8</v>
      </c>
      <c r="C10" s="14">
        <v>-21262590</v>
      </c>
      <c r="D10" s="14">
        <v>-18418023</v>
      </c>
      <c r="E10" s="14">
        <v>-58743457</v>
      </c>
      <c r="F10" s="112">
        <v>-54665297</v>
      </c>
    </row>
    <row r="11" spans="1:6" ht="15.75" thickBot="1" x14ac:dyDescent="0.3">
      <c r="A11" s="51"/>
      <c r="B11" s="174"/>
      <c r="C11" s="175"/>
      <c r="D11" s="175"/>
      <c r="E11" s="49"/>
      <c r="F11" s="178"/>
    </row>
    <row r="12" spans="1:6" x14ac:dyDescent="0.25">
      <c r="A12" s="166" t="s">
        <v>37</v>
      </c>
      <c r="B12" s="146"/>
      <c r="C12" s="177">
        <f>C9+C10</f>
        <v>14308021</v>
      </c>
      <c r="D12" s="177">
        <f>D9+D10</f>
        <v>14987359</v>
      </c>
      <c r="E12" s="177">
        <f>E9+E10</f>
        <v>40036593</v>
      </c>
      <c r="F12" s="168">
        <f>F9+F10</f>
        <v>38421757</v>
      </c>
    </row>
    <row r="13" spans="1:6" ht="15.75" thickBot="1" x14ac:dyDescent="0.3">
      <c r="A13" s="131"/>
      <c r="B13" s="133"/>
      <c r="C13" s="133"/>
      <c r="D13" s="133"/>
      <c r="E13" s="133"/>
      <c r="F13" s="134"/>
    </row>
    <row r="14" spans="1:6" ht="15.75" thickTop="1" x14ac:dyDescent="0.25">
      <c r="A14" s="45" t="s">
        <v>40</v>
      </c>
      <c r="B14" s="144"/>
      <c r="C14" s="110">
        <v>-55333</v>
      </c>
      <c r="D14" s="110">
        <v>-503426</v>
      </c>
      <c r="E14" s="14">
        <v>-174296</v>
      </c>
      <c r="F14" s="112">
        <v>-1393250</v>
      </c>
    </row>
    <row r="15" spans="1:6" x14ac:dyDescent="0.25">
      <c r="A15" s="45" t="s">
        <v>41</v>
      </c>
      <c r="B15" s="144">
        <v>9</v>
      </c>
      <c r="C15" s="110">
        <v>-2210742</v>
      </c>
      <c r="D15" s="110">
        <v>-2913716</v>
      </c>
      <c r="E15" s="14">
        <v>-7297577</v>
      </c>
      <c r="F15" s="112">
        <v>-11242323</v>
      </c>
    </row>
    <row r="16" spans="1:6" x14ac:dyDescent="0.25">
      <c r="A16" s="45" t="s">
        <v>38</v>
      </c>
      <c r="B16" s="10"/>
      <c r="C16" s="109">
        <v>1880759</v>
      </c>
      <c r="D16" s="109">
        <v>1459658</v>
      </c>
      <c r="E16" s="109">
        <v>3077355</v>
      </c>
      <c r="F16" s="111">
        <v>3487809</v>
      </c>
    </row>
    <row r="17" spans="1:6" x14ac:dyDescent="0.25">
      <c r="A17" s="45" t="s">
        <v>39</v>
      </c>
      <c r="B17" s="10"/>
      <c r="C17" s="110">
        <v>-782200</v>
      </c>
      <c r="D17" s="110">
        <v>-808366</v>
      </c>
      <c r="E17" s="110">
        <v>-2376619</v>
      </c>
      <c r="F17" s="112">
        <v>-2054816</v>
      </c>
    </row>
    <row r="18" spans="1:6" ht="24" thickBot="1" x14ac:dyDescent="0.3">
      <c r="A18" s="173" t="s">
        <v>123</v>
      </c>
      <c r="B18" s="174"/>
      <c r="C18" s="176">
        <v>-1370027</v>
      </c>
      <c r="D18" s="176">
        <v>-493660</v>
      </c>
      <c r="E18" s="176">
        <v>-2978904</v>
      </c>
      <c r="F18" s="176">
        <v>-1320295</v>
      </c>
    </row>
    <row r="19" spans="1:6" x14ac:dyDescent="0.25">
      <c r="A19" s="20" t="s">
        <v>86</v>
      </c>
      <c r="B19" s="146"/>
      <c r="C19" s="172">
        <f>SUM(C12:C18)</f>
        <v>11770478</v>
      </c>
      <c r="D19" s="172">
        <f>SUM(D12:D18)</f>
        <v>11727849</v>
      </c>
      <c r="E19" s="172">
        <f>SUM(E12:E18)</f>
        <v>30286552</v>
      </c>
      <c r="F19" s="172">
        <f>SUM(F12:F18)</f>
        <v>25898882</v>
      </c>
    </row>
    <row r="20" spans="1:6" ht="15.75" thickBot="1" x14ac:dyDescent="0.3">
      <c r="A20" s="135"/>
      <c r="B20" s="136"/>
      <c r="C20" s="136"/>
      <c r="D20" s="136"/>
      <c r="E20" s="136"/>
      <c r="F20" s="137"/>
    </row>
    <row r="21" spans="1:6" ht="15.75" thickTop="1" x14ac:dyDescent="0.25">
      <c r="A21" s="23"/>
      <c r="B21" s="10"/>
      <c r="C21" s="162"/>
      <c r="D21" s="162"/>
      <c r="E21" s="16"/>
      <c r="F21" s="139"/>
    </row>
    <row r="22" spans="1:6" x14ac:dyDescent="0.25">
      <c r="A22" s="45" t="s">
        <v>42</v>
      </c>
      <c r="B22" s="10">
        <v>10</v>
      </c>
      <c r="C22" s="109">
        <v>8457021</v>
      </c>
      <c r="D22" s="109">
        <v>6230537</v>
      </c>
      <c r="E22" s="109">
        <v>14382515</v>
      </c>
      <c r="F22" s="140">
        <v>13089443</v>
      </c>
    </row>
    <row r="23" spans="1:6" x14ac:dyDescent="0.25">
      <c r="A23" s="45" t="s">
        <v>43</v>
      </c>
      <c r="B23" s="10">
        <v>10</v>
      </c>
      <c r="C23" s="110">
        <v>-6419816</v>
      </c>
      <c r="D23" s="110">
        <v>-4275595</v>
      </c>
      <c r="E23" s="110">
        <v>-12069407</v>
      </c>
      <c r="F23" s="141">
        <v>-12741162</v>
      </c>
    </row>
    <row r="24" spans="1:6" ht="15.75" thickBot="1" x14ac:dyDescent="0.3">
      <c r="A24" s="51"/>
      <c r="B24" s="169"/>
      <c r="C24" s="170"/>
      <c r="D24" s="170"/>
      <c r="E24" s="171"/>
      <c r="F24" s="169"/>
    </row>
    <row r="25" spans="1:6" x14ac:dyDescent="0.25">
      <c r="A25" s="166" t="s">
        <v>44</v>
      </c>
      <c r="B25" s="146"/>
      <c r="C25" s="167">
        <f t="shared" ref="C25:D25" si="0">C19+C22+C23</f>
        <v>13807683</v>
      </c>
      <c r="D25" s="167">
        <f t="shared" si="0"/>
        <v>13682791</v>
      </c>
      <c r="E25" s="167">
        <f>E19+E22+E23</f>
        <v>32599660</v>
      </c>
      <c r="F25" s="168">
        <f>F19+F22+F23</f>
        <v>26247163</v>
      </c>
    </row>
    <row r="26" spans="1:6" ht="15.75" thickBot="1" x14ac:dyDescent="0.3">
      <c r="A26" s="131"/>
      <c r="B26" s="133"/>
      <c r="C26" s="133"/>
      <c r="D26" s="133"/>
      <c r="E26" s="133"/>
      <c r="F26" s="133"/>
    </row>
    <row r="27" spans="1:6" ht="15.75" thickTop="1" x14ac:dyDescent="0.25">
      <c r="A27" s="45" t="s">
        <v>45</v>
      </c>
      <c r="B27" s="10"/>
      <c r="C27" s="14">
        <v>-2839561</v>
      </c>
      <c r="D27" s="14">
        <v>-2937313</v>
      </c>
      <c r="E27" s="14">
        <v>-6776094</v>
      </c>
      <c r="F27" s="112">
        <v>-6371892</v>
      </c>
    </row>
    <row r="28" spans="1:6" x14ac:dyDescent="0.25">
      <c r="A28" s="13"/>
      <c r="B28" s="10"/>
      <c r="C28" s="162"/>
      <c r="D28" s="162"/>
      <c r="E28" s="16"/>
      <c r="F28" s="13"/>
    </row>
    <row r="29" spans="1:6" x14ac:dyDescent="0.25">
      <c r="A29" s="108" t="s">
        <v>87</v>
      </c>
      <c r="B29" s="10"/>
      <c r="C29" s="17">
        <f t="shared" ref="C29:D29" si="1">C25+C27</f>
        <v>10968122</v>
      </c>
      <c r="D29" s="17">
        <f t="shared" si="1"/>
        <v>10745478</v>
      </c>
      <c r="E29" s="17">
        <f>E25+E27</f>
        <v>25823566</v>
      </c>
      <c r="F29" s="132">
        <f>F25+F27</f>
        <v>19875271</v>
      </c>
    </row>
    <row r="30" spans="1:6" ht="15.75" thickBot="1" x14ac:dyDescent="0.3">
      <c r="A30" s="138"/>
      <c r="B30" s="133"/>
      <c r="C30" s="133"/>
      <c r="D30" s="133"/>
      <c r="E30" s="133"/>
      <c r="F30" s="133"/>
    </row>
    <row r="31" spans="1:6" ht="15.75" thickTop="1" x14ac:dyDescent="0.25">
      <c r="A31" s="20"/>
      <c r="B31" s="10"/>
      <c r="C31" s="162"/>
      <c r="D31" s="162"/>
      <c r="E31" s="15"/>
      <c r="F31" s="113"/>
    </row>
    <row r="32" spans="1:6" x14ac:dyDescent="0.25">
      <c r="A32" s="108" t="s">
        <v>46</v>
      </c>
      <c r="B32" s="10"/>
      <c r="C32" s="110">
        <v>-62171</v>
      </c>
      <c r="D32" s="14">
        <v>325850</v>
      </c>
      <c r="E32" s="14">
        <v>14847</v>
      </c>
      <c r="F32" s="115">
        <v>321846</v>
      </c>
    </row>
    <row r="33" spans="1:6" x14ac:dyDescent="0.25">
      <c r="A33" s="108"/>
      <c r="B33" s="33"/>
      <c r="C33" s="163"/>
      <c r="D33" s="163"/>
      <c r="E33" s="15"/>
      <c r="F33" s="113"/>
    </row>
    <row r="34" spans="1:6" x14ac:dyDescent="0.25">
      <c r="A34" s="20" t="s">
        <v>88</v>
      </c>
      <c r="B34" s="33"/>
      <c r="C34" s="17">
        <f>C29+C32</f>
        <v>10905951</v>
      </c>
      <c r="D34" s="17">
        <f>D29+D32</f>
        <v>11071328</v>
      </c>
      <c r="E34" s="17">
        <f>E29+E32</f>
        <v>25838413</v>
      </c>
      <c r="F34" s="114">
        <f>F29+F32</f>
        <v>20197117</v>
      </c>
    </row>
    <row r="35" spans="1:6" ht="15.75" thickBot="1" x14ac:dyDescent="0.3">
      <c r="A35" s="47"/>
      <c r="B35" s="48"/>
      <c r="C35" s="164"/>
      <c r="D35" s="164"/>
      <c r="E35" s="49"/>
      <c r="F35" s="116"/>
    </row>
    <row r="36" spans="1:6" x14ac:dyDescent="0.25">
      <c r="A36" s="20"/>
      <c r="B36" s="89"/>
      <c r="C36" s="89"/>
      <c r="D36" s="89"/>
      <c r="E36" s="90"/>
      <c r="F36" s="117"/>
    </row>
    <row r="37" spans="1:6" ht="15.75" thickBot="1" x14ac:dyDescent="0.3">
      <c r="A37" s="43" t="s">
        <v>107</v>
      </c>
      <c r="B37" s="88">
        <v>7</v>
      </c>
      <c r="C37" s="88">
        <v>3.016</v>
      </c>
      <c r="D37" s="181">
        <v>2.9550000000000001</v>
      </c>
      <c r="E37" s="95" t="s">
        <v>124</v>
      </c>
      <c r="F37" s="95" t="s">
        <v>119</v>
      </c>
    </row>
    <row r="40" spans="1:6" x14ac:dyDescent="0.25">
      <c r="A40" t="s">
        <v>79</v>
      </c>
    </row>
    <row r="43" spans="1:6" x14ac:dyDescent="0.25">
      <c r="A43" t="s">
        <v>75</v>
      </c>
    </row>
    <row r="45" spans="1:6" x14ac:dyDescent="0.25">
      <c r="A45" s="2" t="s">
        <v>128</v>
      </c>
    </row>
  </sheetData>
  <mergeCells count="8">
    <mergeCell ref="E6:F6"/>
    <mergeCell ref="C6:D6"/>
    <mergeCell ref="A7:A8"/>
    <mergeCell ref="B7:B8"/>
    <mergeCell ref="E7:E8"/>
    <mergeCell ref="F7:F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workbookViewId="0">
      <selection activeCell="L20" sqref="L20"/>
    </sheetView>
  </sheetViews>
  <sheetFormatPr defaultRowHeight="15" x14ac:dyDescent="0.25"/>
  <cols>
    <col min="1" max="1" width="42.42578125" customWidth="1"/>
    <col min="2" max="5" width="12" customWidth="1"/>
    <col min="6" max="6" width="12.7109375" customWidth="1"/>
  </cols>
  <sheetData>
    <row r="2" spans="1:6" x14ac:dyDescent="0.25">
      <c r="A2" s="152" t="s">
        <v>108</v>
      </c>
    </row>
    <row r="3" spans="1:6" x14ac:dyDescent="0.25">
      <c r="A3" s="153" t="s">
        <v>132</v>
      </c>
    </row>
    <row r="4" spans="1:6" x14ac:dyDescent="0.25">
      <c r="A4" s="153" t="s">
        <v>121</v>
      </c>
    </row>
    <row r="6" spans="1:6" ht="15.75" thickBot="1" x14ac:dyDescent="0.3"/>
    <row r="7" spans="1:6" ht="40.5" customHeight="1" x14ac:dyDescent="0.25">
      <c r="A7" s="227" t="s">
        <v>47</v>
      </c>
      <c r="B7" s="228" t="s">
        <v>48</v>
      </c>
      <c r="C7" s="228" t="s">
        <v>49</v>
      </c>
      <c r="D7" s="228" t="s">
        <v>16</v>
      </c>
      <c r="E7" s="228" t="s">
        <v>50</v>
      </c>
      <c r="F7" s="34" t="s">
        <v>51</v>
      </c>
    </row>
    <row r="8" spans="1:6" ht="15.75" thickBot="1" x14ac:dyDescent="0.3">
      <c r="A8" s="222"/>
      <c r="B8" s="229"/>
      <c r="C8" s="229"/>
      <c r="D8" s="229"/>
      <c r="E8" s="229"/>
      <c r="F8" s="35" t="s">
        <v>52</v>
      </c>
    </row>
    <row r="9" spans="1:6" hidden="1" x14ac:dyDescent="0.25">
      <c r="A9" s="23"/>
      <c r="B9" s="29"/>
      <c r="C9" s="29"/>
      <c r="D9" s="29"/>
      <c r="E9" s="29"/>
      <c r="F9" s="30"/>
    </row>
    <row r="10" spans="1:6" hidden="1" x14ac:dyDescent="0.25">
      <c r="A10" s="20" t="s">
        <v>53</v>
      </c>
      <c r="B10" s="7">
        <v>9540291</v>
      </c>
      <c r="C10" s="7">
        <v>188565</v>
      </c>
      <c r="D10" s="7">
        <v>772604</v>
      </c>
      <c r="E10" s="7">
        <v>30084541</v>
      </c>
      <c r="F10" s="26">
        <v>40586001</v>
      </c>
    </row>
    <row r="11" spans="1:6" ht="15.75" hidden="1" thickBot="1" x14ac:dyDescent="0.3">
      <c r="A11" s="36"/>
      <c r="B11" s="4"/>
      <c r="C11" s="4"/>
      <c r="D11" s="4"/>
      <c r="E11" s="4"/>
      <c r="F11" s="37"/>
    </row>
    <row r="12" spans="1:6" ht="15.75" hidden="1" thickTop="1" x14ac:dyDescent="0.25">
      <c r="A12" s="23"/>
      <c r="B12" s="29"/>
      <c r="C12" s="29"/>
      <c r="D12" s="29"/>
      <c r="E12" s="29"/>
      <c r="F12" s="30"/>
    </row>
    <row r="13" spans="1:6" hidden="1" x14ac:dyDescent="0.25">
      <c r="A13" s="55" t="s">
        <v>54</v>
      </c>
      <c r="B13" s="52" t="s">
        <v>55</v>
      </c>
      <c r="C13" s="52" t="s">
        <v>56</v>
      </c>
      <c r="D13" s="52" t="s">
        <v>55</v>
      </c>
      <c r="E13" s="53">
        <v>4306144</v>
      </c>
      <c r="F13" s="56">
        <v>4306144</v>
      </c>
    </row>
    <row r="14" spans="1:6" ht="15.75" hidden="1" thickBot="1" x14ac:dyDescent="0.3">
      <c r="A14" s="23"/>
      <c r="B14" s="29"/>
      <c r="C14" s="29"/>
      <c r="D14" s="29"/>
      <c r="E14" s="22"/>
      <c r="F14" s="21"/>
    </row>
    <row r="15" spans="1:6" x14ac:dyDescent="0.25">
      <c r="A15" s="31"/>
      <c r="B15" s="5"/>
      <c r="C15" s="5"/>
      <c r="D15" s="5"/>
      <c r="E15" s="5"/>
      <c r="F15" s="34"/>
    </row>
    <row r="16" spans="1:6" x14ac:dyDescent="0.25">
      <c r="A16" s="20" t="s">
        <v>100</v>
      </c>
      <c r="B16" s="7">
        <v>9540291</v>
      </c>
      <c r="C16" s="7">
        <v>188565</v>
      </c>
      <c r="D16" s="7">
        <v>1083535</v>
      </c>
      <c r="E16" s="7">
        <v>123543707</v>
      </c>
      <c r="F16" s="96">
        <v>134356098</v>
      </c>
    </row>
    <row r="17" spans="1:6" ht="15.75" thickBot="1" x14ac:dyDescent="0.3">
      <c r="A17" s="36"/>
      <c r="B17" s="4"/>
      <c r="C17" s="4"/>
      <c r="D17" s="4"/>
      <c r="E17" s="4"/>
      <c r="F17" s="37"/>
    </row>
    <row r="18" spans="1:6" ht="15.75" thickTop="1" x14ac:dyDescent="0.25">
      <c r="A18" s="23"/>
      <c r="B18" s="29"/>
      <c r="C18" s="29"/>
      <c r="D18" s="29"/>
      <c r="E18" s="29"/>
      <c r="F18" s="30"/>
    </row>
    <row r="19" spans="1:6" x14ac:dyDescent="0.25">
      <c r="A19" s="55" t="s">
        <v>90</v>
      </c>
      <c r="B19" s="52" t="s">
        <v>55</v>
      </c>
      <c r="C19" s="52" t="s">
        <v>55</v>
      </c>
      <c r="D19" s="52" t="s">
        <v>55</v>
      </c>
      <c r="E19" s="53">
        <v>19875271</v>
      </c>
      <c r="F19" s="56">
        <f>E19</f>
        <v>19875271</v>
      </c>
    </row>
    <row r="20" spans="1:6" x14ac:dyDescent="0.25">
      <c r="A20" s="55" t="s">
        <v>91</v>
      </c>
      <c r="B20" s="52" t="s">
        <v>55</v>
      </c>
      <c r="C20" s="52" t="s">
        <v>55</v>
      </c>
      <c r="D20" s="54">
        <v>321846</v>
      </c>
      <c r="E20" s="52" t="s">
        <v>55</v>
      </c>
      <c r="F20" s="57">
        <f>D20</f>
        <v>321846</v>
      </c>
    </row>
    <row r="21" spans="1:6" ht="15.75" thickBot="1" x14ac:dyDescent="0.3">
      <c r="A21" s="38"/>
      <c r="B21" s="8"/>
      <c r="C21" s="8"/>
      <c r="D21" s="8"/>
      <c r="E21" s="8"/>
      <c r="F21" s="39"/>
    </row>
    <row r="22" spans="1:6" x14ac:dyDescent="0.25">
      <c r="A22" s="20"/>
      <c r="B22" s="29"/>
      <c r="C22" s="22"/>
      <c r="D22" s="22"/>
      <c r="E22" s="22"/>
      <c r="F22" s="21"/>
    </row>
    <row r="23" spans="1:6" x14ac:dyDescent="0.25">
      <c r="A23" s="20" t="s">
        <v>89</v>
      </c>
      <c r="B23" s="22" t="s">
        <v>55</v>
      </c>
      <c r="C23" s="22" t="s">
        <v>55</v>
      </c>
      <c r="D23" s="40">
        <f>D20</f>
        <v>321846</v>
      </c>
      <c r="E23" s="7">
        <f>E19</f>
        <v>19875271</v>
      </c>
      <c r="F23" s="26">
        <f>F19+F20</f>
        <v>20197117</v>
      </c>
    </row>
    <row r="24" spans="1:6" ht="15.75" thickBot="1" x14ac:dyDescent="0.3">
      <c r="A24" s="23"/>
      <c r="B24" s="22"/>
      <c r="C24" s="22"/>
      <c r="D24" s="22"/>
      <c r="E24" s="29"/>
      <c r="F24" s="30"/>
    </row>
    <row r="25" spans="1:6" x14ac:dyDescent="0.25">
      <c r="A25" s="31"/>
      <c r="B25" s="5"/>
      <c r="C25" s="5"/>
      <c r="D25" s="5"/>
      <c r="E25" s="5"/>
      <c r="F25" s="34"/>
    </row>
    <row r="26" spans="1:6" x14ac:dyDescent="0.25">
      <c r="A26" s="66" t="s">
        <v>115</v>
      </c>
      <c r="B26" s="7">
        <v>9540291</v>
      </c>
      <c r="C26" s="7">
        <v>188565</v>
      </c>
      <c r="D26" s="105">
        <f>D16+D23</f>
        <v>1405381</v>
      </c>
      <c r="E26" s="105">
        <f>E16+E23</f>
        <v>143418978</v>
      </c>
      <c r="F26" s="106">
        <f>F16+F23</f>
        <v>154553215</v>
      </c>
    </row>
    <row r="27" spans="1:6" ht="15.75" thickBot="1" x14ac:dyDescent="0.3">
      <c r="A27" s="41"/>
      <c r="B27" s="4"/>
      <c r="C27" s="4"/>
      <c r="D27" s="4"/>
      <c r="E27" s="4"/>
      <c r="F27" s="37"/>
    </row>
    <row r="28" spans="1:6" ht="15.75" thickTop="1" x14ac:dyDescent="0.25">
      <c r="A28" s="20"/>
      <c r="B28" s="22"/>
      <c r="C28" s="22"/>
      <c r="D28" s="22"/>
      <c r="E28" s="22"/>
      <c r="F28" s="21"/>
    </row>
    <row r="29" spans="1:6" x14ac:dyDescent="0.25">
      <c r="A29" s="20" t="s">
        <v>116</v>
      </c>
      <c r="B29" s="7">
        <v>9540291</v>
      </c>
      <c r="C29" s="7">
        <v>188565</v>
      </c>
      <c r="D29" s="7">
        <v>1493606</v>
      </c>
      <c r="E29" s="7">
        <v>150379192</v>
      </c>
      <c r="F29" s="26">
        <v>161601654</v>
      </c>
    </row>
    <row r="30" spans="1:6" ht="15.75" thickBot="1" x14ac:dyDescent="0.3">
      <c r="A30" s="36"/>
      <c r="B30" s="4"/>
      <c r="C30" s="4"/>
      <c r="D30" s="4"/>
      <c r="E30" s="4"/>
      <c r="F30" s="37"/>
    </row>
    <row r="31" spans="1:6" ht="15.75" thickTop="1" x14ac:dyDescent="0.25">
      <c r="A31" s="23"/>
      <c r="B31" s="29"/>
      <c r="C31" s="29"/>
      <c r="D31" s="29"/>
      <c r="E31" s="29"/>
      <c r="F31" s="30"/>
    </row>
    <row r="32" spans="1:6" x14ac:dyDescent="0.25">
      <c r="A32" s="55" t="s">
        <v>87</v>
      </c>
      <c r="B32" s="52" t="s">
        <v>55</v>
      </c>
      <c r="C32" s="52" t="s">
        <v>55</v>
      </c>
      <c r="D32" s="98" t="s">
        <v>55</v>
      </c>
      <c r="E32" s="160">
        <v>25823566</v>
      </c>
      <c r="F32" s="99">
        <f>E32</f>
        <v>25823566</v>
      </c>
    </row>
    <row r="33" spans="1:6" x14ac:dyDescent="0.25">
      <c r="A33" s="179" t="s">
        <v>91</v>
      </c>
      <c r="B33" s="52" t="s">
        <v>55</v>
      </c>
      <c r="C33" s="52" t="s">
        <v>55</v>
      </c>
      <c r="D33" s="180">
        <v>14847</v>
      </c>
      <c r="E33" s="98" t="s">
        <v>55</v>
      </c>
      <c r="F33" s="99">
        <f>D33</f>
        <v>14847</v>
      </c>
    </row>
    <row r="34" spans="1:6" ht="15.75" thickBot="1" x14ac:dyDescent="0.3">
      <c r="A34" s="38"/>
      <c r="B34" s="1"/>
      <c r="C34" s="8"/>
      <c r="D34" s="100"/>
      <c r="E34" s="100"/>
      <c r="F34" s="101"/>
    </row>
    <row r="35" spans="1:6" x14ac:dyDescent="0.25">
      <c r="A35" s="20"/>
      <c r="B35" s="22"/>
      <c r="C35" s="29"/>
      <c r="D35" s="102"/>
      <c r="E35" s="102"/>
      <c r="F35" s="103"/>
    </row>
    <row r="36" spans="1:6" x14ac:dyDescent="0.25">
      <c r="A36" s="20" t="s">
        <v>88</v>
      </c>
      <c r="B36" s="22" t="s">
        <v>55</v>
      </c>
      <c r="C36" s="22" t="s">
        <v>55</v>
      </c>
      <c r="D36" s="104">
        <f>D33</f>
        <v>14847</v>
      </c>
      <c r="E36" s="105">
        <f>E32</f>
        <v>25823566</v>
      </c>
      <c r="F36" s="106">
        <f>F32+F33</f>
        <v>25838413</v>
      </c>
    </row>
    <row r="37" spans="1:6" ht="15.75" thickBot="1" x14ac:dyDescent="0.3">
      <c r="A37" s="43"/>
      <c r="B37" s="1"/>
      <c r="C37" s="8"/>
      <c r="D37" s="100"/>
      <c r="E37" s="100"/>
      <c r="F37" s="101"/>
    </row>
    <row r="38" spans="1:6" x14ac:dyDescent="0.25">
      <c r="A38" s="20"/>
      <c r="B38" s="22"/>
      <c r="C38" s="22"/>
      <c r="D38" s="107"/>
      <c r="E38" s="102"/>
      <c r="F38" s="103"/>
    </row>
    <row r="39" spans="1:6" x14ac:dyDescent="0.25">
      <c r="A39" s="66" t="s">
        <v>117</v>
      </c>
      <c r="B39" s="7">
        <v>9540291</v>
      </c>
      <c r="C39" s="7">
        <v>188565</v>
      </c>
      <c r="D39" s="105">
        <f>D29+D36</f>
        <v>1508453</v>
      </c>
      <c r="E39" s="105">
        <f>E29+E36</f>
        <v>176202758</v>
      </c>
      <c r="F39" s="106">
        <f>F29+F36</f>
        <v>187440067</v>
      </c>
    </row>
    <row r="40" spans="1:6" ht="15.75" thickBot="1" x14ac:dyDescent="0.3">
      <c r="A40" s="43"/>
      <c r="B40" s="1"/>
      <c r="C40" s="1"/>
      <c r="D40" s="1"/>
      <c r="E40" s="1"/>
      <c r="F40" s="42"/>
    </row>
    <row r="43" spans="1:6" x14ac:dyDescent="0.25">
      <c r="A43" t="s">
        <v>79</v>
      </c>
    </row>
    <row r="46" spans="1:6" x14ac:dyDescent="0.25">
      <c r="A46" t="s">
        <v>75</v>
      </c>
    </row>
    <row r="48" spans="1:6" x14ac:dyDescent="0.25">
      <c r="A48" s="2" t="s">
        <v>128</v>
      </c>
    </row>
  </sheetData>
  <mergeCells count="5"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tabSelected="1" topLeftCell="A28" workbookViewId="0">
      <selection activeCell="J11" sqref="J11"/>
    </sheetView>
  </sheetViews>
  <sheetFormatPr defaultRowHeight="15" x14ac:dyDescent="0.25"/>
  <cols>
    <col min="1" max="1" width="50.85546875" customWidth="1"/>
    <col min="2" max="2" width="21" customWidth="1"/>
    <col min="3" max="3" width="20.42578125" customWidth="1"/>
  </cols>
  <sheetData>
    <row r="2" spans="1:3" x14ac:dyDescent="0.25">
      <c r="A2" s="152" t="s">
        <v>108</v>
      </c>
    </row>
    <row r="3" spans="1:3" x14ac:dyDescent="0.25">
      <c r="A3" s="153" t="s">
        <v>133</v>
      </c>
    </row>
    <row r="4" spans="1:3" x14ac:dyDescent="0.25">
      <c r="A4" s="153" t="s">
        <v>120</v>
      </c>
    </row>
    <row r="5" spans="1:3" x14ac:dyDescent="0.25">
      <c r="A5" s="6"/>
    </row>
    <row r="6" spans="1:3" ht="15.75" thickBot="1" x14ac:dyDescent="0.3"/>
    <row r="7" spans="1:3" ht="35.25" customHeight="1" x14ac:dyDescent="0.25">
      <c r="A7" s="230" t="s">
        <v>0</v>
      </c>
      <c r="B7" s="18" t="s">
        <v>125</v>
      </c>
      <c r="C7" s="18" t="s">
        <v>125</v>
      </c>
    </row>
    <row r="8" spans="1:3" ht="15.75" thickBot="1" x14ac:dyDescent="0.3">
      <c r="A8" s="231"/>
      <c r="B8" s="67" t="s">
        <v>114</v>
      </c>
      <c r="C8" s="68" t="s">
        <v>118</v>
      </c>
    </row>
    <row r="9" spans="1:3" ht="22.5" x14ac:dyDescent="0.25">
      <c r="A9" s="31" t="s">
        <v>57</v>
      </c>
      <c r="B9" s="18"/>
      <c r="C9" s="19"/>
    </row>
    <row r="10" spans="1:3" ht="15" customHeight="1" x14ac:dyDescent="0.25">
      <c r="A10" s="20" t="s">
        <v>58</v>
      </c>
      <c r="B10" s="142">
        <v>32599660</v>
      </c>
      <c r="C10" s="142">
        <v>26247163</v>
      </c>
    </row>
    <row r="11" spans="1:3" x14ac:dyDescent="0.25">
      <c r="A11" s="59" t="s">
        <v>59</v>
      </c>
      <c r="B11" s="9"/>
      <c r="C11" s="46"/>
    </row>
    <row r="12" spans="1:3" ht="18" customHeight="1" x14ac:dyDescent="0.25">
      <c r="A12" s="23" t="s">
        <v>92</v>
      </c>
      <c r="B12" s="11">
        <v>10763388</v>
      </c>
      <c r="C12" s="122">
        <v>10836895</v>
      </c>
    </row>
    <row r="13" spans="1:3" ht="18" customHeight="1" x14ac:dyDescent="0.25">
      <c r="A13" s="23" t="s">
        <v>98</v>
      </c>
      <c r="B13" s="11">
        <v>391944</v>
      </c>
      <c r="C13" s="120">
        <v>62305</v>
      </c>
    </row>
    <row r="14" spans="1:3" ht="22.5" x14ac:dyDescent="0.25">
      <c r="A14" s="23" t="s">
        <v>83</v>
      </c>
      <c r="B14" s="12">
        <v>-54872</v>
      </c>
      <c r="C14" s="120">
        <v>-215399</v>
      </c>
    </row>
    <row r="15" spans="1:3" ht="22.5" customHeight="1" x14ac:dyDescent="0.25">
      <c r="A15" s="23" t="s">
        <v>109</v>
      </c>
      <c r="B15" s="12">
        <v>-53729</v>
      </c>
      <c r="C15" s="121">
        <v>-6684</v>
      </c>
    </row>
    <row r="16" spans="1:3" x14ac:dyDescent="0.25">
      <c r="A16" s="23" t="s">
        <v>42</v>
      </c>
      <c r="B16" s="12">
        <v>-14382515</v>
      </c>
      <c r="C16" s="121">
        <v>-13089443</v>
      </c>
    </row>
    <row r="17" spans="1:3" x14ac:dyDescent="0.25">
      <c r="A17" s="23" t="s">
        <v>43</v>
      </c>
      <c r="B17" s="11">
        <v>12069407</v>
      </c>
      <c r="C17" s="122">
        <v>12741162</v>
      </c>
    </row>
    <row r="18" spans="1:3" ht="15.75" thickBot="1" x14ac:dyDescent="0.3">
      <c r="A18" s="23" t="s">
        <v>60</v>
      </c>
      <c r="B18" s="12">
        <v>-35173</v>
      </c>
      <c r="C18" s="121">
        <v>256883</v>
      </c>
    </row>
    <row r="19" spans="1:3" x14ac:dyDescent="0.25">
      <c r="A19" s="60"/>
      <c r="B19" s="73"/>
      <c r="C19" s="74"/>
    </row>
    <row r="20" spans="1:3" ht="22.5" customHeight="1" x14ac:dyDescent="0.25">
      <c r="A20" s="20" t="s">
        <v>61</v>
      </c>
      <c r="B20" s="142">
        <f>SUM(B10:B19)</f>
        <v>41298110</v>
      </c>
      <c r="C20" s="142">
        <f>SUM(C10:C19)</f>
        <v>36832882</v>
      </c>
    </row>
    <row r="21" spans="1:3" x14ac:dyDescent="0.25">
      <c r="A21" s="23" t="s">
        <v>80</v>
      </c>
      <c r="B21" s="12">
        <v>-1095889</v>
      </c>
      <c r="C21" s="121">
        <v>-433706</v>
      </c>
    </row>
    <row r="22" spans="1:3" ht="18.75" customHeight="1" x14ac:dyDescent="0.25">
      <c r="A22" s="23" t="s">
        <v>81</v>
      </c>
      <c r="B22" s="12">
        <v>-7473195</v>
      </c>
      <c r="C22" s="121">
        <v>1219038</v>
      </c>
    </row>
    <row r="23" spans="1:3" ht="19.5" customHeight="1" x14ac:dyDescent="0.25">
      <c r="A23" s="23" t="s">
        <v>82</v>
      </c>
      <c r="B23" s="12">
        <v>-5228356</v>
      </c>
      <c r="C23" s="121">
        <v>-6145640</v>
      </c>
    </row>
    <row r="24" spans="1:3" ht="15.75" thickBot="1" x14ac:dyDescent="0.3">
      <c r="A24" s="24"/>
      <c r="B24" s="71"/>
      <c r="C24" s="72"/>
    </row>
    <row r="25" spans="1:3" ht="22.5" x14ac:dyDescent="0.25">
      <c r="A25" s="31" t="s">
        <v>62</v>
      </c>
      <c r="B25" s="143">
        <f>SUM(B20:B24)</f>
        <v>27500670</v>
      </c>
      <c r="C25" s="143">
        <f>SUM(C20:C24)</f>
        <v>31472574</v>
      </c>
    </row>
    <row r="26" spans="1:3" x14ac:dyDescent="0.25">
      <c r="A26" s="23" t="s">
        <v>93</v>
      </c>
      <c r="B26" s="12">
        <v>-76782</v>
      </c>
      <c r="C26" s="121">
        <v>21272</v>
      </c>
    </row>
    <row r="27" spans="1:3" x14ac:dyDescent="0.25">
      <c r="A27" s="23" t="s">
        <v>63</v>
      </c>
      <c r="B27" s="12">
        <v>-5380738</v>
      </c>
      <c r="C27" s="121">
        <v>-4954506</v>
      </c>
    </row>
    <row r="28" spans="1:3" x14ac:dyDescent="0.25">
      <c r="A28" s="23" t="s">
        <v>64</v>
      </c>
      <c r="B28" s="11">
        <v>8507443</v>
      </c>
      <c r="C28" s="122">
        <v>7737334</v>
      </c>
    </row>
    <row r="29" spans="1:3" x14ac:dyDescent="0.25">
      <c r="A29" s="23" t="s">
        <v>65</v>
      </c>
      <c r="B29" s="12">
        <v>-6495443</v>
      </c>
      <c r="C29" s="121">
        <v>-7514181</v>
      </c>
    </row>
    <row r="30" spans="1:3" ht="15.75" thickBot="1" x14ac:dyDescent="0.3">
      <c r="A30" s="24"/>
      <c r="B30" s="75"/>
      <c r="C30" s="72"/>
    </row>
    <row r="31" spans="1:3" ht="22.5" customHeight="1" thickBot="1" x14ac:dyDescent="0.3">
      <c r="A31" s="31" t="s">
        <v>66</v>
      </c>
      <c r="B31" s="84">
        <f>SUM(B25:B30)</f>
        <v>24055150</v>
      </c>
      <c r="C31" s="84">
        <f>SUM(C25:C30)</f>
        <v>26762493</v>
      </c>
    </row>
    <row r="32" spans="1:3" ht="23.25" thickBot="1" x14ac:dyDescent="0.3">
      <c r="A32" s="85" t="s">
        <v>67</v>
      </c>
      <c r="B32" s="86"/>
      <c r="C32" s="87"/>
    </row>
    <row r="33" spans="1:3" ht="15" customHeight="1" x14ac:dyDescent="0.25">
      <c r="A33" s="61" t="s">
        <v>68</v>
      </c>
      <c r="B33" s="12">
        <v>-5952016</v>
      </c>
      <c r="C33" s="124">
        <v>-7394719</v>
      </c>
    </row>
    <row r="34" spans="1:3" ht="15" customHeight="1" x14ac:dyDescent="0.25">
      <c r="A34" s="45" t="s">
        <v>94</v>
      </c>
      <c r="B34" s="12">
        <v>0</v>
      </c>
      <c r="C34" s="119">
        <v>-578858</v>
      </c>
    </row>
    <row r="35" spans="1:3" x14ac:dyDescent="0.25">
      <c r="A35" s="45" t="s">
        <v>6</v>
      </c>
      <c r="B35" s="12">
        <v>-151319675</v>
      </c>
      <c r="C35" s="121">
        <v>-128606875</v>
      </c>
    </row>
    <row r="36" spans="1:3" x14ac:dyDescent="0.25">
      <c r="A36" s="45" t="s">
        <v>69</v>
      </c>
      <c r="B36" s="11">
        <v>133916090</v>
      </c>
      <c r="C36" s="122">
        <v>116618395</v>
      </c>
    </row>
    <row r="37" spans="1:3" ht="15.75" thickBot="1" x14ac:dyDescent="0.3">
      <c r="A37" s="45" t="s">
        <v>110</v>
      </c>
      <c r="B37" s="12">
        <v>-160802</v>
      </c>
      <c r="C37" s="121">
        <v>-800622</v>
      </c>
    </row>
    <row r="38" spans="1:3" ht="22.5" customHeight="1" thickBot="1" x14ac:dyDescent="0.3">
      <c r="A38" s="20" t="s">
        <v>111</v>
      </c>
      <c r="B38" s="76">
        <f>SUM(B33:B37)</f>
        <v>-23516403</v>
      </c>
      <c r="C38" s="125">
        <f>SUM(C33:C37)</f>
        <v>-20762679</v>
      </c>
    </row>
    <row r="39" spans="1:3" ht="15.75" thickBot="1" x14ac:dyDescent="0.3">
      <c r="A39" s="77"/>
      <c r="B39" s="78"/>
      <c r="C39" s="79"/>
    </row>
    <row r="40" spans="1:3" ht="15" customHeight="1" x14ac:dyDescent="0.25">
      <c r="A40" s="31" t="s">
        <v>70</v>
      </c>
      <c r="B40" s="18"/>
      <c r="C40" s="80"/>
    </row>
    <row r="41" spans="1:3" x14ac:dyDescent="0.25">
      <c r="A41" s="45" t="s">
        <v>112</v>
      </c>
      <c r="B41" s="12">
        <v>3799475</v>
      </c>
      <c r="C41" s="58">
        <v>150000</v>
      </c>
    </row>
    <row r="42" spans="1:3" x14ac:dyDescent="0.25">
      <c r="A42" s="45" t="s">
        <v>71</v>
      </c>
      <c r="B42" s="12">
        <v>-4985177</v>
      </c>
      <c r="C42" s="121">
        <v>-2359423</v>
      </c>
    </row>
    <row r="43" spans="1:3" x14ac:dyDescent="0.25">
      <c r="A43" s="45" t="s">
        <v>72</v>
      </c>
      <c r="B43" s="12">
        <v>-4858</v>
      </c>
      <c r="C43" s="121">
        <v>-6591</v>
      </c>
    </row>
    <row r="44" spans="1:3" x14ac:dyDescent="0.25">
      <c r="A44" s="45" t="s">
        <v>95</v>
      </c>
      <c r="B44" s="12">
        <v>-2464513</v>
      </c>
      <c r="C44" s="121">
        <v>-2592790</v>
      </c>
    </row>
    <row r="45" spans="1:3" ht="15.75" thickBot="1" x14ac:dyDescent="0.3">
      <c r="A45" s="24"/>
      <c r="B45" s="71"/>
      <c r="C45" s="81"/>
    </row>
    <row r="46" spans="1:3" ht="22.5" customHeight="1" thickBot="1" x14ac:dyDescent="0.3">
      <c r="A46" s="62" t="s">
        <v>73</v>
      </c>
      <c r="B46" s="123">
        <f>SUM(B41:B45)</f>
        <v>-3655073</v>
      </c>
      <c r="C46" s="125">
        <f>SUM(C41:C45)</f>
        <v>-4808804</v>
      </c>
    </row>
    <row r="47" spans="1:3" x14ac:dyDescent="0.25">
      <c r="A47" s="69"/>
      <c r="B47" s="70"/>
      <c r="C47" s="82"/>
    </row>
    <row r="48" spans="1:3" ht="22.5" customHeight="1" x14ac:dyDescent="0.25">
      <c r="A48" s="23" t="s">
        <v>74</v>
      </c>
      <c r="B48" s="126"/>
      <c r="C48" s="121"/>
    </row>
    <row r="49" spans="1:3" ht="22.5" x14ac:dyDescent="0.25">
      <c r="A49" s="20" t="s">
        <v>113</v>
      </c>
      <c r="B49" s="118">
        <f>B46+B48+B38+B31</f>
        <v>-3116326</v>
      </c>
      <c r="C49" s="118">
        <f>C46+C48+C38+C31</f>
        <v>1191010</v>
      </c>
    </row>
    <row r="50" spans="1:3" ht="22.5" customHeight="1" thickBot="1" x14ac:dyDescent="0.3">
      <c r="A50" s="23" t="s">
        <v>96</v>
      </c>
      <c r="B50" s="127">
        <v>14588344</v>
      </c>
      <c r="C50" s="128">
        <v>15859116</v>
      </c>
    </row>
    <row r="51" spans="1:3" x14ac:dyDescent="0.25">
      <c r="A51" s="60"/>
      <c r="B51" s="73"/>
      <c r="C51" s="83"/>
    </row>
    <row r="52" spans="1:3" ht="22.5" customHeight="1" thickBot="1" x14ac:dyDescent="0.3">
      <c r="A52" s="47" t="s">
        <v>97</v>
      </c>
      <c r="B52" s="130">
        <f>B49+B50</f>
        <v>11472018</v>
      </c>
      <c r="C52" s="129">
        <f>C49+C50</f>
        <v>17050126</v>
      </c>
    </row>
    <row r="55" spans="1:3" x14ac:dyDescent="0.25">
      <c r="A55" t="s">
        <v>79</v>
      </c>
    </row>
    <row r="58" spans="1:3" x14ac:dyDescent="0.25">
      <c r="A58" t="s">
        <v>75</v>
      </c>
    </row>
    <row r="60" spans="1:3" x14ac:dyDescent="0.25">
      <c r="A60" s="2" t="s">
        <v>129</v>
      </c>
    </row>
  </sheetData>
  <mergeCells count="1">
    <mergeCell ref="A7:A8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Шандер Елена Владимировна</cp:lastModifiedBy>
  <cp:lastPrinted>2019-09-03T10:00:37Z</cp:lastPrinted>
  <dcterms:created xsi:type="dcterms:W3CDTF">2019-05-15T03:50:36Z</dcterms:created>
  <dcterms:modified xsi:type="dcterms:W3CDTF">2021-11-19T08:34:26Z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