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balgimbayeva\Desktop\"/>
    </mc:Choice>
  </mc:AlternateContent>
  <bookViews>
    <workbookView xWindow="0" yWindow="0" windowWidth="23040" windowHeight="9192" activeTab="3"/>
  </bookViews>
  <sheets>
    <sheet name="BS" sheetId="2" r:id="rId1"/>
    <sheet name="IS" sheetId="1" r:id="rId2"/>
    <sheet name="CF" sheetId="3" r:id="rId3"/>
    <sheet name="CE" sheetId="4" r:id="rId4"/>
  </sheets>
  <definedNames>
    <definedName name="_xlnm._FilterDatabase" localSheetId="0" hidden="1">BS!$H$4:$H$59</definedName>
    <definedName name="_xlnm._FilterDatabase" localSheetId="3" hidden="1">CE!$F$3:$F$12</definedName>
    <definedName name="_xlnm._FilterDatabase" localSheetId="1" hidden="1">IS!#REF!</definedName>
    <definedName name="AS2DocOpenMode" hidden="1">"AS2DocumentEdit"</definedName>
    <definedName name="AS2HasNoAutoHeaderFooter" hidden="1">" 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D12" i="3" s="1"/>
  <c r="D16" i="3" s="1"/>
  <c r="D21" i="3"/>
  <c r="D12" i="1"/>
  <c r="D30" i="3" l="1"/>
  <c r="D28" i="3"/>
  <c r="C28" i="3"/>
  <c r="C25" i="3"/>
  <c r="C12" i="3"/>
  <c r="C16" i="3" s="1"/>
  <c r="C30" i="3" s="1"/>
  <c r="C52" i="2"/>
  <c r="C43" i="2"/>
  <c r="D9" i="1"/>
  <c r="D33" i="3" l="1"/>
  <c r="D14" i="1"/>
  <c r="D18" i="1" s="1"/>
  <c r="D20" i="1" s="1"/>
  <c r="D22" i="1" s="1"/>
  <c r="C33" i="3"/>
  <c r="C53" i="2"/>
  <c r="C7" i="1"/>
  <c r="C9" i="1" s="1"/>
  <c r="C14" i="1" s="1"/>
  <c r="C18" i="1" s="1"/>
  <c r="C20" i="1" s="1"/>
  <c r="C22" i="1" s="1"/>
  <c r="C35" i="2" l="1"/>
  <c r="D53" i="2"/>
  <c r="D54" i="2" s="1"/>
  <c r="C25" i="2"/>
  <c r="D25" i="2"/>
  <c r="D16" i="2"/>
  <c r="C16" i="2"/>
  <c r="D27" i="2" l="1"/>
  <c r="C54" i="2"/>
  <c r="C27" i="2"/>
</calcChain>
</file>

<file path=xl/sharedStrings.xml><?xml version="1.0" encoding="utf-8"?>
<sst xmlns="http://schemas.openxmlformats.org/spreadsheetml/2006/main" count="164" uniqueCount="120">
  <si>
    <t>тыс. тенге</t>
  </si>
  <si>
    <t>Доходы от реализации</t>
  </si>
  <si>
    <t>Себестоимость реализации</t>
  </si>
  <si>
    <t>Валовой доход</t>
  </si>
  <si>
    <t>Общеадминистративные расходы</t>
  </si>
  <si>
    <t>Доходы от государственных субсидий</t>
  </si>
  <si>
    <t>Операционный доход</t>
  </si>
  <si>
    <t>Доходы по вознаграждениям</t>
  </si>
  <si>
    <t>Финансовые расходы</t>
  </si>
  <si>
    <t>Убыток до налогообложения</t>
  </si>
  <si>
    <t>Расходы по подоходному налогу</t>
  </si>
  <si>
    <t>Чистый убыток за год</t>
  </si>
  <si>
    <t>Прочий совокупный доход</t>
  </si>
  <si>
    <t>Общий совокупный убыток за год</t>
  </si>
  <si>
    <t xml:space="preserve"> </t>
  </si>
  <si>
    <t>АКТИВЫ</t>
  </si>
  <si>
    <t>Внеоборотные активы</t>
  </si>
  <si>
    <t>Основные средства</t>
  </si>
  <si>
    <t>Актив в форме права пользования</t>
  </si>
  <si>
    <t>Горнодобывающие активы</t>
  </si>
  <si>
    <t>Нематериальные активы</t>
  </si>
  <si>
    <t>Инвестиционная недвижимость</t>
  </si>
  <si>
    <t>Отложенный налоговый актив</t>
  </si>
  <si>
    <t>Долгосрочная дебиторская задолженность</t>
  </si>
  <si>
    <t>Внутригрупповые займы выданные</t>
  </si>
  <si>
    <t>Прочие долгосрочные активы</t>
  </si>
  <si>
    <t>Текущие активы</t>
  </si>
  <si>
    <t>Товарно-материальные запасы</t>
  </si>
  <si>
    <t>Авансы выданные и прочие текущие активы</t>
  </si>
  <si>
    <t>Предоплата по подоходному налогу</t>
  </si>
  <si>
    <t>Торговая и прочая дебиторская задолженность</t>
  </si>
  <si>
    <t>Инвестиции</t>
  </si>
  <si>
    <t>Денежные средства</t>
  </si>
  <si>
    <t>Активы предназначенные для продажи</t>
  </si>
  <si>
    <t xml:space="preserve">ВСЕГО АКТИВЫ </t>
  </si>
  <si>
    <t>КАПИТАЛ И ОБЯЗАТЕЛЬСТВА</t>
  </si>
  <si>
    <t>Капитал</t>
  </si>
  <si>
    <t>Уставный капитал</t>
  </si>
  <si>
    <t>Дополнительный оплаченный капитал</t>
  </si>
  <si>
    <t>Резерв на переоценку основных средств</t>
  </si>
  <si>
    <t>Резервный фонд</t>
  </si>
  <si>
    <t>Непокрытый убыток</t>
  </si>
  <si>
    <t>Долгосрочные обязательства</t>
  </si>
  <si>
    <t>Займы</t>
  </si>
  <si>
    <t>Государственные субсидии</t>
  </si>
  <si>
    <t>Арендные обязательства</t>
  </si>
  <si>
    <t>Авансы полученные</t>
  </si>
  <si>
    <t>Отложенное налоговое обязательство</t>
  </si>
  <si>
    <t>Текущие обязательства</t>
  </si>
  <si>
    <t>Подоходный налог к уплате</t>
  </si>
  <si>
    <t>Прочие налоги к уплате</t>
  </si>
  <si>
    <t>Торговая и прочая кредиторская задолженность</t>
  </si>
  <si>
    <t>ИТОГО ОБЯЗАТЕЛЬСТВА</t>
  </si>
  <si>
    <t>ВСЕГО КАПИТАЛ И ОБЯЗАТЕЛЬСТВА</t>
  </si>
  <si>
    <t>ОПЕРАЦИОННАЯ ДЕЯТЕЛЬНОСТЬ</t>
  </si>
  <si>
    <t>Денежные средства от операционной деятельности до получения (выплаты) процентов и подоходного налога</t>
  </si>
  <si>
    <t>Поступление денежных средств от покупателей</t>
  </si>
  <si>
    <t>Денежные средства уплаченные работникам</t>
  </si>
  <si>
    <t>Прочие налоги уплаченные</t>
  </si>
  <si>
    <t>Денежные средства уплаченные поставщикам</t>
  </si>
  <si>
    <t>Проценты полученные</t>
  </si>
  <si>
    <t>Проценты уплаченные</t>
  </si>
  <si>
    <t>Подоходный налог уплаченный</t>
  </si>
  <si>
    <t>Чистые денежные средства от операционной деятельности</t>
  </si>
  <si>
    <t>ИНВЕСТИЦИОННАЯ ДЕЯТЕЛЬНОСТЬ</t>
  </si>
  <si>
    <t>Приобретение основных средств</t>
  </si>
  <si>
    <t>Приобретение нематериальных активов</t>
  </si>
  <si>
    <t>Чистые денежные средства использованные в инвестиционной деятельности</t>
  </si>
  <si>
    <t>ФИНАНСОВАЯ ДЕЯТЕЛЬНОСТЬ</t>
  </si>
  <si>
    <t>Взносы в уставный капитал</t>
  </si>
  <si>
    <t>Чистые денежные средства (использованные в) от финансовой деятельности</t>
  </si>
  <si>
    <t>Эффект изменения обменного курса на денежные средства</t>
  </si>
  <si>
    <t>Итого</t>
  </si>
  <si>
    <t xml:space="preserve">- </t>
  </si>
  <si>
    <t xml:space="preserve"> – </t>
  </si>
  <si>
    <t>Прочие поступления от операционной деятельности</t>
  </si>
  <si>
    <t>Прочие выплаты от операционной деятельности</t>
  </si>
  <si>
    <t>-</t>
  </si>
  <si>
    <t xml:space="preserve"> -</t>
  </si>
  <si>
    <t xml:space="preserve"> - </t>
  </si>
  <si>
    <t>Получение заемных средств</t>
  </si>
  <si>
    <t>Возврат заемных средств</t>
  </si>
  <si>
    <t>ТОО "Частная школа имени Шокана Уалиханова"</t>
  </si>
  <si>
    <t>Прочие операционные доходы</t>
  </si>
  <si>
    <t>Прочие операционные расходы</t>
  </si>
  <si>
    <t>Доходы (расходы) от курсовой разницы</t>
  </si>
  <si>
    <t>Облигации</t>
  </si>
  <si>
    <t>Выпуск ценных бумаг (облигаций)</t>
  </si>
  <si>
    <t>На 30 июня 2025</t>
  </si>
  <si>
    <t>На 30 июня 2024</t>
  </si>
  <si>
    <t>Прим.</t>
  </si>
  <si>
    <t>за 6 месяцев, закончившихся 30.06.2025</t>
  </si>
  <si>
    <t>за 6 месяцев, закончившихся 30.06.2024</t>
  </si>
  <si>
    <t>Отчет о финансовом положении по состоянию на 30 июня 2025 года</t>
  </si>
  <si>
    <r>
      <t xml:space="preserve">на 31.12.2024 </t>
    </r>
    <r>
      <rPr>
        <b/>
        <sz val="12"/>
        <rFont val="Arial"/>
        <family val="2"/>
        <charset val="204"/>
      </rPr>
      <t>(аудировано)</t>
    </r>
  </si>
  <si>
    <r>
      <t xml:space="preserve">на 30.06.2025
</t>
    </r>
    <r>
      <rPr>
        <b/>
        <sz val="12"/>
        <rFont val="Arial"/>
        <family val="2"/>
        <charset val="204"/>
      </rPr>
      <t xml:space="preserve"> (не аудировано)</t>
    </r>
  </si>
  <si>
    <t>7.2</t>
  </si>
  <si>
    <t>Отчет о прибыли или убытке и прочем совокупном доходе 
за период, закончившийся 30 июня 2025 года</t>
  </si>
  <si>
    <t>Прим</t>
  </si>
  <si>
    <t>Чистое (увеличение) уменьшение денежных средств</t>
  </si>
  <si>
    <t>Денежные средства на начало отчетного периода</t>
  </si>
  <si>
    <t>Денежные средства на конец отчетного периода</t>
  </si>
  <si>
    <t>Отчет о движении денежных средств за период, закончившийся 30 июня 2025 года</t>
  </si>
  <si>
    <t>за 6 месяцев, закончившихся 30.06.2025 г.</t>
  </si>
  <si>
    <t>за 6 месяцев, закончившихся 30.06.2024 г.</t>
  </si>
  <si>
    <t>На 1 января 2024 (аудировано)</t>
  </si>
  <si>
    <t>8 978 814</t>
  </si>
  <si>
    <t>(1 251 811)</t>
  </si>
  <si>
    <t>Чистый доход (убыток) за шесть месяцев</t>
  </si>
  <si>
    <t xml:space="preserve">Взносы в уставный капитал </t>
  </si>
  <si>
    <t>На 1 января 2025 (аудировано)</t>
  </si>
  <si>
    <t xml:space="preserve"> Уставный капитал </t>
  </si>
  <si>
    <t xml:space="preserve"> Непокрытый убыток </t>
  </si>
  <si>
    <t>Отчет об изменениях в собственном капитале за период, закончившийся 30 июня 2025 года</t>
  </si>
  <si>
    <t>Базарбаева Ж.К.</t>
  </si>
  <si>
    <t>МП</t>
  </si>
  <si>
    <t>Позднякова А.С.</t>
  </si>
  <si>
    <t>Главный бухгалтер</t>
  </si>
  <si>
    <r>
      <t xml:space="preserve">Финансовый директор </t>
    </r>
    <r>
      <rPr>
        <u/>
        <sz val="12"/>
        <rFont val="Arial"/>
        <family val="2"/>
        <charset val="204"/>
      </rPr>
      <t xml:space="preserve">                                  </t>
    </r>
  </si>
  <si>
    <r>
      <t xml:space="preserve">Финансовый директор </t>
    </r>
    <r>
      <rPr>
        <u/>
        <sz val="9"/>
        <rFont val="Arial"/>
        <family val="2"/>
        <charset val="204"/>
      </rPr>
      <t xml:space="preserve">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</si>
</sst>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_);_(* \(#,##0\);_(* &quot;-&quot;_);_(@_)"/>
    <numFmt numFmtId="165" formatCode="_(#,##0_);_(\(#,##0\);_(&quot;–&quot;_);_(@_)"/>
    <numFmt numFmtId="166" formatCode="0.0"/>
    <numFmt numFmtId="167" formatCode="_(#,##0_);_(\(#,##0\);_(&quot;-&quot;_);_(@_)"/>
    <numFmt numFmtId="168" formatCode="#,##0.0"/>
    <numFmt numFmtId="169" formatCode="0.0000"/>
    <numFmt numFmtId="170" formatCode="#,##0;\ \(#,##0\);\ \-"/>
  </numFmts>
  <fonts count="34" x14ac:knownFonts="1">
    <font>
      <sz val="10"/>
      <name val="Arial"/>
    </font>
    <font>
      <b/>
      <sz val="11"/>
      <color indexed="10"/>
      <name val="Arial"/>
      <family val="2"/>
      <charset val="204"/>
    </font>
    <font>
      <sz val="9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7"/>
      <color rgb="FF339966"/>
      <name val="Arial"/>
      <family val="2"/>
      <charset val="204"/>
    </font>
    <font>
      <sz val="7"/>
      <color indexed="57"/>
      <name val="Arial"/>
      <family val="2"/>
      <charset val="204"/>
    </font>
    <font>
      <sz val="8"/>
      <color theme="0" tint="-0.249977111117893"/>
      <name val="Arial"/>
      <family val="2"/>
      <charset val="204"/>
    </font>
    <font>
      <b/>
      <sz val="9"/>
      <name val="Arial"/>
      <family val="2"/>
      <charset val="204"/>
    </font>
    <font>
      <sz val="7"/>
      <color rgb="FFFF0000"/>
      <name val="Arial"/>
      <family val="2"/>
      <charset val="204"/>
    </font>
    <font>
      <sz val="7"/>
      <color indexed="10"/>
      <name val="Arial"/>
      <family val="2"/>
      <charset val="204"/>
    </font>
    <font>
      <sz val="7"/>
      <color theme="0" tint="-0.249977111117893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  <font>
      <sz val="11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indexed="1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indexed="10"/>
      <name val="Arial"/>
      <family val="2"/>
      <charset val="204"/>
    </font>
    <font>
      <u/>
      <sz val="12"/>
      <name val="Arial"/>
      <family val="2"/>
      <charset val="204"/>
    </font>
    <font>
      <sz val="9"/>
      <color rgb="FFFF0000"/>
      <name val="Arial"/>
      <family val="2"/>
      <charset val="204"/>
    </font>
    <font>
      <u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14" fillId="0" borderId="0" applyFont="0" applyFill="0" applyBorder="0" applyAlignment="0" applyProtection="0"/>
  </cellStyleXfs>
  <cellXfs count="98">
    <xf numFmtId="0" fontId="0" fillId="0" borderId="0" xfId="0"/>
    <xf numFmtId="4" fontId="1" fillId="0" borderId="0" xfId="0" applyNumberFormat="1" applyFont="1" applyAlignment="1" applyProtection="1">
      <alignment vertical="center"/>
      <protection hidden="1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Continuous" vertical="center"/>
      <protection hidden="1"/>
    </xf>
    <xf numFmtId="4" fontId="2" fillId="0" borderId="0" xfId="0" applyNumberFormat="1" applyFont="1" applyProtection="1">
      <protection locked="0"/>
    </xf>
    <xf numFmtId="164" fontId="6" fillId="0" borderId="0" xfId="0" applyNumberFormat="1" applyFont="1" applyAlignment="1" applyProtection="1">
      <alignment horizontal="centerContinuous"/>
      <protection locked="0"/>
    </xf>
    <xf numFmtId="4" fontId="2" fillId="0" borderId="0" xfId="1" applyNumberFormat="1" applyFont="1" applyProtection="1">
      <protection hidden="1"/>
    </xf>
    <xf numFmtId="166" fontId="7" fillId="0" borderId="0" xfId="0" applyNumberFormat="1" applyFont="1"/>
    <xf numFmtId="167" fontId="2" fillId="0" borderId="0" xfId="0" applyNumberFormat="1" applyFont="1" applyProtection="1">
      <protection locked="0"/>
    </xf>
    <xf numFmtId="4" fontId="10" fillId="0" borderId="0" xfId="0" applyNumberFormat="1" applyFont="1" applyAlignment="1" applyProtection="1">
      <alignment horizontal="left"/>
      <protection locked="0"/>
    </xf>
    <xf numFmtId="168" fontId="11" fillId="0" borderId="0" xfId="0" applyNumberFormat="1" applyFont="1"/>
    <xf numFmtId="164" fontId="12" fillId="0" borderId="0" xfId="0" applyNumberFormat="1" applyFont="1" applyAlignment="1" applyProtection="1">
      <alignment horizontal="center"/>
      <protection locked="0"/>
    </xf>
    <xf numFmtId="0" fontId="8" fillId="0" borderId="0" xfId="0" applyFont="1" applyProtection="1">
      <protection hidden="1"/>
    </xf>
    <xf numFmtId="165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hidden="1"/>
    </xf>
    <xf numFmtId="169" fontId="2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4" fillId="2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justify" vertical="center" wrapText="1"/>
    </xf>
    <xf numFmtId="165" fontId="2" fillId="0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17" fillId="0" borderId="0" xfId="0" applyFont="1" applyProtection="1">
      <protection locked="0"/>
    </xf>
    <xf numFmtId="0" fontId="16" fillId="0" borderId="0" xfId="0" applyFont="1" applyAlignment="1" applyProtection="1">
      <alignment horizontal="centerContinuous" vertical="center"/>
      <protection hidden="1"/>
    </xf>
    <xf numFmtId="4" fontId="17" fillId="0" borderId="0" xfId="0" applyNumberFormat="1" applyFont="1" applyProtection="1">
      <protection locked="0"/>
    </xf>
    <xf numFmtId="0" fontId="18" fillId="2" borderId="9" xfId="0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justify" vertical="center" wrapText="1"/>
    </xf>
    <xf numFmtId="0" fontId="18" fillId="2" borderId="8" xfId="0" applyFont="1" applyFill="1" applyBorder="1" applyAlignment="1">
      <alignment horizontal="justify" vertical="center" wrapText="1"/>
    </xf>
    <xf numFmtId="0" fontId="18" fillId="0" borderId="0" xfId="0" applyFont="1"/>
    <xf numFmtId="170" fontId="17" fillId="2" borderId="8" xfId="2" applyNumberFormat="1" applyFont="1" applyFill="1" applyBorder="1" applyAlignment="1">
      <alignment horizontal="right" vertical="center" wrapText="1"/>
    </xf>
    <xf numFmtId="170" fontId="18" fillId="2" borderId="8" xfId="2" applyNumberFormat="1" applyFont="1" applyFill="1" applyBorder="1" applyAlignment="1">
      <alignment horizontal="right" vertical="center" wrapText="1"/>
    </xf>
    <xf numFmtId="4" fontId="20" fillId="0" borderId="0" xfId="1" applyNumberFormat="1" applyFont="1" applyProtection="1">
      <protection locked="0"/>
    </xf>
    <xf numFmtId="4" fontId="22" fillId="0" borderId="0" xfId="1" applyNumberFormat="1" applyFont="1" applyProtection="1">
      <protection hidden="1"/>
    </xf>
    <xf numFmtId="0" fontId="23" fillId="0" borderId="0" xfId="1" applyFont="1" applyProtection="1">
      <protection locked="0"/>
    </xf>
    <xf numFmtId="4" fontId="23" fillId="0" borderId="0" xfId="0" applyNumberFormat="1" applyFont="1" applyProtection="1">
      <protection hidden="1"/>
    </xf>
    <xf numFmtId="165" fontId="20" fillId="0" borderId="0" xfId="0" applyNumberFormat="1" applyFont="1"/>
    <xf numFmtId="4" fontId="23" fillId="0" borderId="0" xfId="1" applyNumberFormat="1" applyFont="1" applyProtection="1">
      <protection hidden="1"/>
    </xf>
    <xf numFmtId="4" fontId="23" fillId="0" borderId="0" xfId="1" applyNumberFormat="1" applyFont="1" applyProtection="1">
      <protection locked="0"/>
    </xf>
    <xf numFmtId="165" fontId="20" fillId="0" borderId="3" xfId="0" applyNumberFormat="1" applyFont="1" applyFill="1" applyBorder="1"/>
    <xf numFmtId="165" fontId="23" fillId="0" borderId="0" xfId="1" applyNumberFormat="1" applyFont="1"/>
    <xf numFmtId="165" fontId="20" fillId="0" borderId="0" xfId="0" applyNumberFormat="1" applyFont="1" applyFill="1"/>
    <xf numFmtId="0" fontId="20" fillId="0" borderId="0" xfId="0" applyFont="1" applyProtection="1">
      <protection locked="0"/>
    </xf>
    <xf numFmtId="165" fontId="20" fillId="0" borderId="2" xfId="0" applyNumberFormat="1" applyFont="1" applyBorder="1"/>
    <xf numFmtId="165" fontId="21" fillId="0" borderId="4" xfId="0" applyNumberFormat="1" applyFont="1" applyFill="1" applyBorder="1"/>
    <xf numFmtId="4" fontId="20" fillId="0" borderId="0" xfId="0" applyNumberFormat="1" applyFont="1" applyProtection="1">
      <protection hidden="1"/>
    </xf>
    <xf numFmtId="4" fontId="20" fillId="0" borderId="0" xfId="0" applyNumberFormat="1" applyFont="1" applyProtection="1">
      <protection locked="0"/>
    </xf>
    <xf numFmtId="165" fontId="21" fillId="0" borderId="4" xfId="0" applyNumberFormat="1" applyFont="1" applyBorder="1"/>
    <xf numFmtId="170" fontId="2" fillId="2" borderId="0" xfId="0" applyNumberFormat="1" applyFont="1" applyFill="1" applyAlignment="1">
      <alignment horizontal="right" vertical="center" wrapText="1"/>
    </xf>
    <xf numFmtId="170" fontId="2" fillId="2" borderId="0" xfId="2" applyNumberFormat="1" applyFont="1" applyFill="1" applyAlignment="1">
      <alignment horizontal="right" vertical="center" wrapText="1"/>
    </xf>
    <xf numFmtId="170" fontId="2" fillId="2" borderId="6" xfId="2" applyNumberFormat="1" applyFont="1" applyFill="1" applyBorder="1" applyAlignment="1">
      <alignment horizontal="right" vertical="center" wrapText="1"/>
    </xf>
    <xf numFmtId="170" fontId="9" fillId="2" borderId="7" xfId="2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0" fontId="15" fillId="2" borderId="8" xfId="0" applyFont="1" applyFill="1" applyBorder="1" applyAlignment="1">
      <alignment horizontal="justify" vertical="center" wrapText="1"/>
    </xf>
    <xf numFmtId="0" fontId="24" fillId="2" borderId="8" xfId="0" applyFont="1" applyFill="1" applyBorder="1" applyAlignment="1">
      <alignment horizontal="right" vertical="center" wrapText="1"/>
    </xf>
    <xf numFmtId="0" fontId="25" fillId="2" borderId="8" xfId="0" applyFont="1" applyFill="1" applyBorder="1" applyAlignment="1">
      <alignment horizontal="justify" vertical="center" wrapText="1"/>
    </xf>
    <xf numFmtId="0" fontId="23" fillId="0" borderId="0" xfId="1" applyFont="1" applyFill="1" applyProtection="1">
      <protection locked="0"/>
    </xf>
    <xf numFmtId="165" fontId="23" fillId="0" borderId="0" xfId="1" applyNumberFormat="1" applyFont="1" applyFill="1"/>
    <xf numFmtId="165" fontId="20" fillId="0" borderId="2" xfId="0" applyNumberFormat="1" applyFont="1" applyFill="1" applyBorder="1"/>
    <xf numFmtId="4" fontId="26" fillId="0" borderId="0" xfId="0" applyNumberFormat="1" applyFont="1" applyAlignment="1" applyProtection="1">
      <alignment vertical="center"/>
      <protection hidden="1"/>
    </xf>
    <xf numFmtId="0" fontId="21" fillId="0" borderId="0" xfId="0" applyFont="1"/>
    <xf numFmtId="0" fontId="21" fillId="0" borderId="1" xfId="1" applyFont="1" applyBorder="1" applyAlignment="1" applyProtection="1">
      <alignment horizontal="right" vertical="center" wrapText="1"/>
      <protection hidden="1"/>
    </xf>
    <xf numFmtId="4" fontId="21" fillId="0" borderId="0" xfId="1" applyNumberFormat="1" applyFont="1" applyAlignment="1" applyProtection="1">
      <alignment vertical="top"/>
      <protection locked="0"/>
    </xf>
    <xf numFmtId="16" fontId="2" fillId="2" borderId="0" xfId="0" applyNumberFormat="1" applyFont="1" applyFill="1" applyAlignment="1">
      <alignment horizontal="right" vertical="center" wrapText="1"/>
    </xf>
    <xf numFmtId="0" fontId="13" fillId="2" borderId="0" xfId="0" applyFont="1" applyFill="1" applyAlignment="1">
      <alignment horizontal="right" vertical="center" wrapText="1"/>
    </xf>
    <xf numFmtId="4" fontId="23" fillId="0" borderId="0" xfId="0" applyNumberFormat="1" applyFont="1" applyBorder="1" applyProtection="1">
      <protection hidden="1"/>
    </xf>
    <xf numFmtId="165" fontId="20" fillId="0" borderId="0" xfId="0" applyNumberFormat="1" applyFont="1" applyFill="1" applyBorder="1"/>
    <xf numFmtId="49" fontId="13" fillId="2" borderId="0" xfId="0" applyNumberFormat="1" applyFont="1" applyFill="1" applyAlignment="1">
      <alignment horizontal="right" vertical="center" wrapText="1"/>
    </xf>
    <xf numFmtId="1" fontId="23" fillId="0" borderId="0" xfId="1" applyNumberFormat="1" applyFont="1" applyProtection="1">
      <protection hidden="1"/>
    </xf>
    <xf numFmtId="1" fontId="23" fillId="0" borderId="0" xfId="1" applyNumberFormat="1" applyFont="1" applyProtection="1">
      <protection locked="0"/>
    </xf>
    <xf numFmtId="1" fontId="22" fillId="0" borderId="0" xfId="1" applyNumberFormat="1" applyFont="1" applyProtection="1">
      <protection hidden="1"/>
    </xf>
    <xf numFmtId="1" fontId="20" fillId="0" borderId="0" xfId="0" applyNumberFormat="1" applyFont="1" applyProtection="1">
      <protection hidden="1"/>
    </xf>
    <xf numFmtId="170" fontId="2" fillId="0" borderId="0" xfId="2" applyNumberFormat="1" applyFont="1" applyFill="1" applyAlignment="1">
      <alignment horizontal="right" vertical="center" wrapText="1"/>
    </xf>
    <xf numFmtId="170" fontId="2" fillId="0" borderId="6" xfId="2" applyNumberFormat="1" applyFont="1" applyFill="1" applyBorder="1" applyAlignment="1">
      <alignment horizontal="right" vertical="center" wrapText="1"/>
    </xf>
    <xf numFmtId="4" fontId="27" fillId="0" borderId="0" xfId="0" applyNumberFormat="1" applyFont="1" applyAlignment="1" applyProtection="1">
      <alignment vertical="center"/>
      <protection hidden="1"/>
    </xf>
    <xf numFmtId="0" fontId="9" fillId="2" borderId="0" xfId="0" applyFont="1" applyFill="1" applyAlignment="1">
      <alignment horizontal="right" vertical="center" wrapText="1"/>
    </xf>
    <xf numFmtId="3" fontId="9" fillId="2" borderId="0" xfId="0" applyNumberFormat="1" applyFont="1" applyFill="1" applyAlignment="1">
      <alignment horizontal="right"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0" fontId="19" fillId="2" borderId="5" xfId="0" applyFont="1" applyFill="1" applyBorder="1" applyAlignment="1">
      <alignment horizontal="right" vertical="center"/>
    </xf>
    <xf numFmtId="0" fontId="18" fillId="0" borderId="0" xfId="0" applyFont="1" applyAlignment="1">
      <alignment horizontal="left" wrapText="1"/>
    </xf>
    <xf numFmtId="0" fontId="9" fillId="0" borderId="0" xfId="0" applyFont="1" applyProtection="1">
      <protection locked="0"/>
    </xf>
    <xf numFmtId="168" fontId="28" fillId="0" borderId="0" xfId="0" applyNumberFormat="1" applyFont="1"/>
    <xf numFmtId="0" fontId="15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4" fontId="17" fillId="0" borderId="0" xfId="0" applyNumberFormat="1" applyFont="1" applyProtection="1">
      <protection hidden="1"/>
    </xf>
    <xf numFmtId="4" fontId="29" fillId="0" borderId="0" xfId="0" applyNumberFormat="1" applyFont="1" applyAlignment="1" applyProtection="1">
      <alignment horizontal="left"/>
      <protection locked="0"/>
    </xf>
    <xf numFmtId="168" fontId="30" fillId="0" borderId="0" xfId="0" applyNumberFormat="1" applyFont="1"/>
    <xf numFmtId="4" fontId="17" fillId="0" borderId="0" xfId="0" applyNumberFormat="1" applyFont="1" applyBorder="1" applyAlignment="1" applyProtection="1">
      <alignment vertical="top"/>
      <protection hidden="1"/>
    </xf>
    <xf numFmtId="4" fontId="17" fillId="0" borderId="0" xfId="0" applyNumberFormat="1" applyFont="1" applyBorder="1" applyProtection="1">
      <protection hidden="1"/>
    </xf>
    <xf numFmtId="0" fontId="17" fillId="0" borderId="1" xfId="0" applyFont="1" applyBorder="1" applyProtection="1">
      <protection locked="0"/>
    </xf>
    <xf numFmtId="0" fontId="18" fillId="0" borderId="0" xfId="0" applyFont="1" applyProtection="1">
      <protection locked="0"/>
    </xf>
    <xf numFmtId="4" fontId="32" fillId="0" borderId="0" xfId="0" applyNumberFormat="1" applyFont="1" applyAlignment="1" applyProtection="1">
      <alignment horizontal="left"/>
      <protection locked="0"/>
    </xf>
    <xf numFmtId="4" fontId="2" fillId="0" borderId="0" xfId="0" applyNumberFormat="1" applyFont="1" applyBorder="1" applyAlignment="1" applyProtection="1">
      <alignment vertical="top"/>
      <protection hidden="1"/>
    </xf>
    <xf numFmtId="4" fontId="2" fillId="0" borderId="0" xfId="0" applyNumberFormat="1" applyFont="1" applyBorder="1" applyProtection="1">
      <protection hidden="1"/>
    </xf>
  </cellXfs>
  <cellStyles count="3">
    <cellStyle name="Style 1" xfId="1"/>
    <cellStyle name="Обычный" xfId="0" builtinId="0"/>
    <cellStyle name="Финансовый" xfId="2" builtinId="3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33"/>
      <color rgb="FFFF99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 tint="0.499984740745262"/>
    <outlinePr summaryBelow="0"/>
  </sheetPr>
  <dimension ref="A1:O87"/>
  <sheetViews>
    <sheetView topLeftCell="A43" zoomScale="75" zoomScaleNormal="75" workbookViewId="0">
      <selection activeCell="A77" sqref="A77"/>
    </sheetView>
  </sheetViews>
  <sheetFormatPr defaultColWidth="0" defaultRowHeight="11.4" zeroHeight="1" x14ac:dyDescent="0.2"/>
  <cols>
    <col min="1" max="1" width="59.33203125" style="2" customWidth="1"/>
    <col min="2" max="2" width="8.21875" style="2" customWidth="1"/>
    <col min="3" max="3" width="24.77734375" style="2" customWidth="1"/>
    <col min="4" max="4" width="20.33203125" style="2" customWidth="1"/>
    <col min="5" max="8" width="5.6640625" style="2" customWidth="1"/>
    <col min="9" max="9" width="12.6640625" style="2" customWidth="1"/>
    <col min="10" max="10" width="8.6640625" style="2" customWidth="1"/>
    <col min="11" max="15" width="0" style="2" hidden="1" customWidth="1"/>
    <col min="16" max="16384" width="8.5546875" style="2" hidden="1"/>
  </cols>
  <sheetData>
    <row r="1" spans="1:8" ht="24" customHeight="1" x14ac:dyDescent="0.3">
      <c r="A1" s="64" t="s">
        <v>82</v>
      </c>
      <c r="B1" s="31"/>
      <c r="C1" s="25"/>
      <c r="D1" s="26"/>
    </row>
    <row r="2" spans="1:8" ht="51" customHeight="1" x14ac:dyDescent="0.2">
      <c r="A2" s="63" t="s">
        <v>93</v>
      </c>
      <c r="B2" s="1"/>
    </row>
    <row r="3" spans="1:8" ht="12" customHeight="1" x14ac:dyDescent="0.2">
      <c r="A3" s="4"/>
      <c r="B3" s="4"/>
    </row>
    <row r="4" spans="1:8" ht="49.2" customHeight="1" x14ac:dyDescent="0.3">
      <c r="A4" s="34" t="s">
        <v>0</v>
      </c>
      <c r="B4" s="66" t="s">
        <v>90</v>
      </c>
      <c r="C4" s="65" t="s">
        <v>95</v>
      </c>
      <c r="D4" s="65" t="s">
        <v>94</v>
      </c>
      <c r="E4" s="5"/>
      <c r="F4" s="5"/>
      <c r="G4" s="5"/>
      <c r="H4" s="11"/>
    </row>
    <row r="5" spans="1:8" ht="20.399999999999999" customHeight="1" x14ac:dyDescent="0.3">
      <c r="A5" s="35" t="s">
        <v>15</v>
      </c>
      <c r="B5" s="35"/>
      <c r="C5" s="60"/>
      <c r="D5" s="36"/>
      <c r="E5" s="7"/>
      <c r="F5" s="7"/>
      <c r="G5" s="7"/>
      <c r="H5" s="12"/>
    </row>
    <row r="6" spans="1:8" ht="20.399999999999999" customHeight="1" x14ac:dyDescent="0.3">
      <c r="A6" s="35" t="s">
        <v>16</v>
      </c>
      <c r="B6" s="35"/>
      <c r="C6" s="43"/>
      <c r="D6" s="36"/>
      <c r="E6" s="7"/>
      <c r="F6" s="7"/>
      <c r="G6" s="7"/>
      <c r="H6" s="12"/>
    </row>
    <row r="7" spans="1:8" ht="20.399999999999999" customHeight="1" x14ac:dyDescent="0.3">
      <c r="A7" s="69" t="s">
        <v>17</v>
      </c>
      <c r="B7" s="54">
        <v>7</v>
      </c>
      <c r="C7" s="70">
        <v>16457875</v>
      </c>
      <c r="D7" s="38">
        <v>16846071</v>
      </c>
      <c r="E7" s="7"/>
      <c r="F7" s="7"/>
      <c r="G7" s="7"/>
      <c r="H7" s="12"/>
    </row>
    <row r="8" spans="1:8" ht="20.399999999999999" hidden="1" customHeight="1" x14ac:dyDescent="0.3">
      <c r="A8" s="37" t="s">
        <v>18</v>
      </c>
      <c r="B8" s="21" t="s">
        <v>14</v>
      </c>
      <c r="C8" s="43">
        <v>0</v>
      </c>
      <c r="D8" s="38">
        <v>0</v>
      </c>
      <c r="E8" s="7"/>
      <c r="F8" s="7"/>
      <c r="G8" s="7"/>
      <c r="H8" s="12"/>
    </row>
    <row r="9" spans="1:8" ht="20.399999999999999" hidden="1" customHeight="1" x14ac:dyDescent="0.3">
      <c r="A9" s="37" t="s">
        <v>19</v>
      </c>
      <c r="B9" s="21" t="s">
        <v>14</v>
      </c>
      <c r="C9" s="43">
        <v>0</v>
      </c>
      <c r="D9" s="38">
        <v>0</v>
      </c>
      <c r="E9" s="7"/>
      <c r="F9" s="7"/>
      <c r="G9" s="7"/>
      <c r="H9" s="12"/>
    </row>
    <row r="10" spans="1:8" ht="20.399999999999999" customHeight="1" x14ac:dyDescent="0.3">
      <c r="A10" s="37" t="s">
        <v>20</v>
      </c>
      <c r="B10" s="21" t="s">
        <v>14</v>
      </c>
      <c r="C10" s="43">
        <v>7960</v>
      </c>
      <c r="D10" s="38">
        <v>8871</v>
      </c>
      <c r="E10" s="7"/>
      <c r="F10" s="7"/>
      <c r="G10" s="7"/>
      <c r="H10" s="12"/>
    </row>
    <row r="11" spans="1:8" ht="20.399999999999999" customHeight="1" x14ac:dyDescent="0.3">
      <c r="A11" s="39" t="s">
        <v>21</v>
      </c>
      <c r="B11" s="67"/>
      <c r="C11" s="43">
        <v>0</v>
      </c>
      <c r="D11" s="38">
        <v>0</v>
      </c>
      <c r="E11" s="7"/>
      <c r="F11" s="7"/>
      <c r="G11" s="7"/>
      <c r="H11" s="12"/>
    </row>
    <row r="12" spans="1:8" ht="20.399999999999999" customHeight="1" x14ac:dyDescent="0.3">
      <c r="A12" s="39" t="s">
        <v>22</v>
      </c>
      <c r="B12" s="21"/>
      <c r="C12" s="43">
        <v>0</v>
      </c>
      <c r="D12" s="38">
        <v>0</v>
      </c>
      <c r="E12" s="7"/>
      <c r="F12" s="7"/>
      <c r="G12" s="7"/>
      <c r="H12" s="12"/>
    </row>
    <row r="13" spans="1:8" ht="20.399999999999999" customHeight="1" x14ac:dyDescent="0.3">
      <c r="A13" s="39" t="s">
        <v>23</v>
      </c>
      <c r="B13" s="21"/>
      <c r="C13" s="43">
        <v>0</v>
      </c>
      <c r="D13" s="38">
        <v>0</v>
      </c>
      <c r="E13" s="7"/>
      <c r="F13" s="7"/>
      <c r="G13" s="7"/>
      <c r="H13" s="12"/>
    </row>
    <row r="14" spans="1:8" ht="20.399999999999999" customHeight="1" x14ac:dyDescent="0.3">
      <c r="A14" s="39" t="s">
        <v>24</v>
      </c>
      <c r="B14" s="21"/>
      <c r="C14" s="43">
        <v>0</v>
      </c>
      <c r="D14" s="38">
        <v>0</v>
      </c>
      <c r="E14" s="7"/>
      <c r="F14" s="7"/>
      <c r="G14" s="7"/>
      <c r="H14" s="12"/>
    </row>
    <row r="15" spans="1:8" ht="20.399999999999999" customHeight="1" x14ac:dyDescent="0.3">
      <c r="A15" s="39" t="s">
        <v>25</v>
      </c>
      <c r="B15" s="21"/>
      <c r="C15" s="43">
        <v>0</v>
      </c>
      <c r="D15" s="38">
        <v>0</v>
      </c>
      <c r="E15" s="7"/>
      <c r="F15" s="7"/>
      <c r="G15" s="7"/>
      <c r="H15" s="12"/>
    </row>
    <row r="16" spans="1:8" ht="20.399999999999999" customHeight="1" x14ac:dyDescent="0.3">
      <c r="A16" s="40"/>
      <c r="B16" s="68"/>
      <c r="C16" s="41">
        <f>SUM(C7:C10)</f>
        <v>16465835</v>
      </c>
      <c r="D16" s="41">
        <f>SUM(D7:D10)</f>
        <v>16854942</v>
      </c>
      <c r="E16" s="7"/>
      <c r="F16" s="7"/>
      <c r="G16" s="7"/>
      <c r="H16" s="12"/>
    </row>
    <row r="17" spans="1:9" ht="20.399999999999999" customHeight="1" x14ac:dyDescent="0.3">
      <c r="A17" s="35" t="s">
        <v>26</v>
      </c>
      <c r="B17" s="68"/>
      <c r="C17" s="61"/>
      <c r="D17" s="42"/>
      <c r="E17" s="7"/>
      <c r="F17" s="7"/>
      <c r="G17" s="7"/>
      <c r="H17" s="12"/>
    </row>
    <row r="18" spans="1:9" ht="20.399999999999999" customHeight="1" x14ac:dyDescent="0.3">
      <c r="A18" s="39" t="s">
        <v>24</v>
      </c>
      <c r="B18" s="68"/>
      <c r="C18" s="43">
        <v>0</v>
      </c>
      <c r="D18" s="38">
        <v>0</v>
      </c>
      <c r="E18" s="7"/>
      <c r="F18" s="7"/>
      <c r="G18" s="7"/>
      <c r="H18" s="12"/>
    </row>
    <row r="19" spans="1:9" ht="20.399999999999999" customHeight="1" x14ac:dyDescent="0.3">
      <c r="A19" s="39" t="s">
        <v>27</v>
      </c>
      <c r="B19" s="71" t="s">
        <v>96</v>
      </c>
      <c r="C19" s="43">
        <v>73886</v>
      </c>
      <c r="D19" s="43">
        <v>63204</v>
      </c>
      <c r="E19" s="7"/>
      <c r="F19" s="7"/>
      <c r="G19" s="7"/>
      <c r="H19" s="12"/>
    </row>
    <row r="20" spans="1:9" ht="20.399999999999999" customHeight="1" x14ac:dyDescent="0.3">
      <c r="A20" s="39" t="s">
        <v>28</v>
      </c>
      <c r="B20" s="68"/>
      <c r="C20" s="43">
        <v>38611</v>
      </c>
      <c r="D20" s="43">
        <v>59329</v>
      </c>
      <c r="E20" s="7"/>
      <c r="F20" s="7"/>
      <c r="G20" s="7"/>
      <c r="H20" s="12"/>
    </row>
    <row r="21" spans="1:9" ht="20.399999999999999" customHeight="1" x14ac:dyDescent="0.3">
      <c r="A21" s="39" t="s">
        <v>29</v>
      </c>
      <c r="B21" s="68"/>
      <c r="C21" s="43">
        <v>0</v>
      </c>
      <c r="D21" s="43">
        <v>0</v>
      </c>
      <c r="E21" s="7"/>
      <c r="F21" s="7"/>
      <c r="G21" s="7"/>
      <c r="H21" s="12"/>
    </row>
    <row r="22" spans="1:9" ht="20.399999999999999" customHeight="1" x14ac:dyDescent="0.3">
      <c r="A22" s="39" t="s">
        <v>30</v>
      </c>
      <c r="B22" s="68">
        <v>8</v>
      </c>
      <c r="C22" s="43">
        <v>238951</v>
      </c>
      <c r="D22" s="43">
        <v>152770</v>
      </c>
      <c r="E22" s="7"/>
      <c r="F22" s="7"/>
      <c r="G22" s="7"/>
      <c r="H22" s="12"/>
    </row>
    <row r="23" spans="1:9" ht="20.399999999999999" customHeight="1" x14ac:dyDescent="0.3">
      <c r="A23" s="39" t="s">
        <v>31</v>
      </c>
      <c r="B23" s="68"/>
      <c r="C23" s="43">
        <v>0</v>
      </c>
      <c r="D23" s="43">
        <v>0</v>
      </c>
      <c r="E23" s="7"/>
      <c r="F23" s="7"/>
      <c r="G23" s="7"/>
      <c r="H23" s="12"/>
    </row>
    <row r="24" spans="1:9" ht="20.399999999999999" customHeight="1" x14ac:dyDescent="0.3">
      <c r="A24" s="39" t="s">
        <v>32</v>
      </c>
      <c r="B24" s="68">
        <v>9</v>
      </c>
      <c r="C24" s="43">
        <v>1142178</v>
      </c>
      <c r="D24" s="43">
        <v>76109</v>
      </c>
      <c r="E24" s="7"/>
      <c r="F24" s="7"/>
      <c r="G24" s="7"/>
      <c r="H24" s="12"/>
    </row>
    <row r="25" spans="1:9" ht="20.399999999999999" customHeight="1" x14ac:dyDescent="0.3">
      <c r="A25" s="44"/>
      <c r="B25" s="68"/>
      <c r="C25" s="62">
        <f>SUM(C19:C24)</f>
        <v>1493626</v>
      </c>
      <c r="D25" s="45">
        <f>SUM(D18:D24)</f>
        <v>351412</v>
      </c>
      <c r="E25" s="7"/>
      <c r="F25" s="7"/>
      <c r="G25" s="7"/>
      <c r="H25" s="12"/>
    </row>
    <row r="26" spans="1:9" ht="20.399999999999999" customHeight="1" x14ac:dyDescent="0.3">
      <c r="A26" s="39" t="s">
        <v>33</v>
      </c>
      <c r="B26" s="68"/>
      <c r="C26" s="62"/>
      <c r="D26" s="45"/>
      <c r="E26" s="7"/>
      <c r="F26" s="7"/>
      <c r="G26" s="7"/>
      <c r="H26" s="12"/>
    </row>
    <row r="27" spans="1:9" ht="20.399999999999999" customHeight="1" thickBot="1" x14ac:dyDescent="0.35">
      <c r="A27" s="35" t="s">
        <v>34</v>
      </c>
      <c r="B27" s="68"/>
      <c r="C27" s="46">
        <f>C16+C25</f>
        <v>17959461</v>
      </c>
      <c r="D27" s="46">
        <f>D16+D25</f>
        <v>17206354</v>
      </c>
      <c r="E27" s="7"/>
      <c r="F27" s="7"/>
      <c r="G27" s="7"/>
      <c r="H27" s="12"/>
      <c r="I27" s="8"/>
    </row>
    <row r="28" spans="1:9" ht="20.399999999999999" customHeight="1" thickTop="1" x14ac:dyDescent="0.3">
      <c r="A28" s="35" t="s">
        <v>35</v>
      </c>
      <c r="B28" s="68"/>
      <c r="C28" s="43"/>
      <c r="D28" s="38"/>
      <c r="E28" s="7"/>
      <c r="F28" s="7"/>
      <c r="G28" s="7"/>
      <c r="H28" s="12"/>
    </row>
    <row r="29" spans="1:9" ht="20.399999999999999" customHeight="1" x14ac:dyDescent="0.3">
      <c r="A29" s="35" t="s">
        <v>36</v>
      </c>
      <c r="B29" s="68"/>
      <c r="C29" s="43"/>
      <c r="D29" s="38"/>
      <c r="E29" s="7"/>
      <c r="F29" s="7"/>
      <c r="G29" s="7"/>
      <c r="H29" s="12"/>
    </row>
    <row r="30" spans="1:9" ht="20.399999999999999" customHeight="1" x14ac:dyDescent="0.3">
      <c r="A30" s="39" t="s">
        <v>37</v>
      </c>
      <c r="B30" s="68">
        <v>10</v>
      </c>
      <c r="C30" s="43">
        <v>9048164</v>
      </c>
      <c r="D30" s="43">
        <v>9048164</v>
      </c>
      <c r="E30" s="7"/>
      <c r="F30" s="7"/>
      <c r="G30" s="7"/>
      <c r="H30" s="12"/>
    </row>
    <row r="31" spans="1:9" ht="20.399999999999999" customHeight="1" x14ac:dyDescent="0.3">
      <c r="A31" s="39" t="s">
        <v>38</v>
      </c>
      <c r="B31" s="68"/>
      <c r="C31" s="43">
        <v>0</v>
      </c>
      <c r="D31" s="43">
        <v>0</v>
      </c>
      <c r="E31" s="7"/>
      <c r="F31" s="7"/>
      <c r="G31" s="7"/>
      <c r="H31" s="12"/>
    </row>
    <row r="32" spans="1:9" ht="20.399999999999999" customHeight="1" x14ac:dyDescent="0.3">
      <c r="A32" s="39" t="s">
        <v>39</v>
      </c>
      <c r="B32" s="68"/>
      <c r="C32" s="43">
        <v>0</v>
      </c>
      <c r="D32" s="43">
        <v>0</v>
      </c>
      <c r="E32" s="7"/>
      <c r="F32" s="7"/>
      <c r="G32" s="7"/>
      <c r="H32" s="12"/>
    </row>
    <row r="33" spans="1:9" ht="20.399999999999999" customHeight="1" x14ac:dyDescent="0.3">
      <c r="A33" s="39" t="s">
        <v>40</v>
      </c>
      <c r="B33" s="39"/>
      <c r="C33" s="43">
        <v>0</v>
      </c>
      <c r="D33" s="43">
        <v>0</v>
      </c>
      <c r="E33" s="7"/>
      <c r="F33" s="7"/>
      <c r="G33" s="7"/>
      <c r="H33" s="12"/>
    </row>
    <row r="34" spans="1:9" ht="20.399999999999999" customHeight="1" x14ac:dyDescent="0.3">
      <c r="A34" s="39" t="s">
        <v>41</v>
      </c>
      <c r="B34" s="39"/>
      <c r="C34" s="43">
        <v>-1597329</v>
      </c>
      <c r="D34" s="43">
        <v>-1710888</v>
      </c>
      <c r="E34" s="7"/>
      <c r="F34" s="7"/>
      <c r="G34" s="7"/>
      <c r="H34" s="12"/>
    </row>
    <row r="35" spans="1:9" ht="20.399999999999999" customHeight="1" x14ac:dyDescent="0.3">
      <c r="A35" s="35"/>
      <c r="B35" s="35"/>
      <c r="C35" s="41">
        <f>SUM(C30:C34)</f>
        <v>7450835</v>
      </c>
      <c r="D35" s="41">
        <v>7337276</v>
      </c>
      <c r="E35" s="7"/>
      <c r="F35" s="7"/>
      <c r="G35" s="7"/>
      <c r="H35" s="12"/>
    </row>
    <row r="36" spans="1:9" ht="20.399999999999999" customHeight="1" x14ac:dyDescent="0.3">
      <c r="A36" s="35" t="s">
        <v>42</v>
      </c>
      <c r="B36" s="35"/>
      <c r="C36" s="43"/>
      <c r="D36" s="43"/>
      <c r="E36" s="7"/>
      <c r="F36" s="7"/>
      <c r="G36" s="7"/>
      <c r="H36" s="12"/>
    </row>
    <row r="37" spans="1:9" ht="20.399999999999999" customHeight="1" x14ac:dyDescent="0.3">
      <c r="A37" s="39" t="s">
        <v>43</v>
      </c>
      <c r="B37" s="72">
        <v>11</v>
      </c>
      <c r="C37" s="43">
        <v>4756274</v>
      </c>
      <c r="D37" s="43">
        <v>4493647</v>
      </c>
      <c r="E37" s="7"/>
      <c r="F37" s="7"/>
      <c r="G37" s="7"/>
      <c r="H37" s="12"/>
      <c r="I37" s="13"/>
    </row>
    <row r="38" spans="1:9" ht="20.399999999999999" customHeight="1" x14ac:dyDescent="0.3">
      <c r="A38" s="39" t="s">
        <v>44</v>
      </c>
      <c r="B38" s="72">
        <v>12</v>
      </c>
      <c r="C38" s="43">
        <v>2571808</v>
      </c>
      <c r="D38" s="43">
        <v>2571808</v>
      </c>
      <c r="E38" s="7"/>
      <c r="F38" s="7"/>
      <c r="G38" s="7"/>
      <c r="H38" s="12"/>
      <c r="I38" s="13"/>
    </row>
    <row r="39" spans="1:9" ht="20.399999999999999" customHeight="1" x14ac:dyDescent="0.3">
      <c r="A39" s="39" t="s">
        <v>86</v>
      </c>
      <c r="B39" s="72">
        <v>15</v>
      </c>
      <c r="C39" s="43">
        <v>1006230</v>
      </c>
      <c r="D39" s="43">
        <v>0</v>
      </c>
      <c r="E39" s="7"/>
      <c r="F39" s="7"/>
      <c r="G39" s="7"/>
      <c r="H39" s="12"/>
      <c r="I39" s="13"/>
    </row>
    <row r="40" spans="1:9" ht="20.399999999999999" customHeight="1" x14ac:dyDescent="0.3">
      <c r="A40" s="39" t="s">
        <v>45</v>
      </c>
      <c r="B40" s="72"/>
      <c r="C40" s="43">
        <v>0</v>
      </c>
      <c r="D40" s="43">
        <v>0</v>
      </c>
      <c r="E40" s="7"/>
      <c r="F40" s="7"/>
      <c r="G40" s="7"/>
      <c r="H40" s="12"/>
    </row>
    <row r="41" spans="1:9" ht="20.399999999999999" customHeight="1" x14ac:dyDescent="0.3">
      <c r="A41" s="39" t="s">
        <v>46</v>
      </c>
      <c r="B41" s="72"/>
      <c r="C41" s="43">
        <v>0</v>
      </c>
      <c r="D41" s="43">
        <v>0</v>
      </c>
      <c r="E41" s="7"/>
      <c r="F41" s="7"/>
      <c r="G41" s="7"/>
      <c r="H41" s="12"/>
      <c r="I41" s="13"/>
    </row>
    <row r="42" spans="1:9" ht="20.399999999999999" customHeight="1" x14ac:dyDescent="0.3">
      <c r="A42" s="39" t="s">
        <v>47</v>
      </c>
      <c r="B42" s="72"/>
      <c r="C42" s="43">
        <v>0</v>
      </c>
      <c r="D42" s="43">
        <v>0</v>
      </c>
      <c r="E42" s="7"/>
      <c r="F42" s="7"/>
      <c r="G42" s="7"/>
      <c r="H42" s="12"/>
    </row>
    <row r="43" spans="1:9" ht="20.399999999999999" customHeight="1" x14ac:dyDescent="0.3">
      <c r="A43" s="40"/>
      <c r="B43" s="73"/>
      <c r="C43" s="41">
        <f>SUM(C37:C42)</f>
        <v>8334312</v>
      </c>
      <c r="D43" s="41">
        <v>7065455</v>
      </c>
      <c r="E43" s="7"/>
      <c r="F43" s="7"/>
      <c r="G43" s="7"/>
      <c r="H43" s="12"/>
    </row>
    <row r="44" spans="1:9" ht="20.399999999999999" customHeight="1" x14ac:dyDescent="0.3">
      <c r="A44" s="35" t="s">
        <v>48</v>
      </c>
      <c r="B44" s="74"/>
      <c r="C44" s="43"/>
      <c r="D44" s="43"/>
      <c r="E44" s="7"/>
      <c r="F44" s="7"/>
      <c r="G44" s="7"/>
      <c r="H44" s="12"/>
    </row>
    <row r="45" spans="1:9" ht="20.399999999999999" customHeight="1" x14ac:dyDescent="0.3">
      <c r="A45" s="39" t="s">
        <v>43</v>
      </c>
      <c r="B45" s="72">
        <v>11</v>
      </c>
      <c r="C45" s="43">
        <v>971700</v>
      </c>
      <c r="D45" s="43">
        <v>1645438</v>
      </c>
      <c r="E45" s="7"/>
      <c r="F45" s="7"/>
      <c r="G45" s="7"/>
      <c r="H45" s="12"/>
    </row>
    <row r="46" spans="1:9" ht="20.399999999999999" customHeight="1" x14ac:dyDescent="0.3">
      <c r="A46" s="39" t="s">
        <v>44</v>
      </c>
      <c r="B46" s="72">
        <v>12</v>
      </c>
      <c r="C46" s="43">
        <v>55200</v>
      </c>
      <c r="D46" s="43">
        <v>55200</v>
      </c>
      <c r="E46" s="7"/>
      <c r="F46" s="7"/>
      <c r="G46" s="7"/>
      <c r="H46" s="12"/>
    </row>
    <row r="47" spans="1:9" ht="20.399999999999999" customHeight="1" x14ac:dyDescent="0.3">
      <c r="A47" s="39" t="s">
        <v>45</v>
      </c>
      <c r="B47" s="72"/>
      <c r="C47" s="43">
        <v>0</v>
      </c>
      <c r="D47" s="43">
        <v>0</v>
      </c>
      <c r="E47" s="7"/>
      <c r="F47" s="7"/>
      <c r="G47" s="7"/>
      <c r="H47" s="12"/>
    </row>
    <row r="48" spans="1:9" ht="20.399999999999999" customHeight="1" x14ac:dyDescent="0.3">
      <c r="A48" s="47" t="s">
        <v>46</v>
      </c>
      <c r="B48" s="75"/>
      <c r="C48" s="43">
        <v>749435</v>
      </c>
      <c r="D48" s="43">
        <v>567691</v>
      </c>
      <c r="E48" s="7"/>
      <c r="F48" s="7"/>
      <c r="G48" s="7"/>
      <c r="H48" s="12"/>
    </row>
    <row r="49" spans="1:8" ht="20.399999999999999" customHeight="1" x14ac:dyDescent="0.3">
      <c r="A49" s="47" t="s">
        <v>49</v>
      </c>
      <c r="B49" s="75"/>
      <c r="C49" s="43">
        <v>0</v>
      </c>
      <c r="D49" s="43">
        <v>0</v>
      </c>
      <c r="E49" s="7"/>
      <c r="F49" s="7"/>
      <c r="G49" s="7"/>
      <c r="H49" s="12"/>
    </row>
    <row r="50" spans="1:8" ht="20.399999999999999" customHeight="1" x14ac:dyDescent="0.3">
      <c r="A50" s="47" t="s">
        <v>50</v>
      </c>
      <c r="B50" s="75">
        <v>13</v>
      </c>
      <c r="C50" s="43">
        <v>112807</v>
      </c>
      <c r="D50" s="43">
        <v>81324</v>
      </c>
      <c r="E50" s="7"/>
      <c r="F50" s="7"/>
      <c r="G50" s="7"/>
      <c r="H50" s="12"/>
    </row>
    <row r="51" spans="1:8" ht="20.399999999999999" customHeight="1" x14ac:dyDescent="0.3">
      <c r="A51" s="47" t="s">
        <v>51</v>
      </c>
      <c r="B51" s="75">
        <v>14</v>
      </c>
      <c r="C51" s="43">
        <v>285172</v>
      </c>
      <c r="D51" s="43">
        <v>453970</v>
      </c>
      <c r="E51" s="7"/>
      <c r="F51" s="7"/>
      <c r="G51" s="7"/>
      <c r="H51" s="12"/>
    </row>
    <row r="52" spans="1:8" ht="20.399999999999999" customHeight="1" x14ac:dyDescent="0.3">
      <c r="A52" s="48"/>
      <c r="B52" s="48"/>
      <c r="C52" s="41">
        <f>SUM(C45:C51)</f>
        <v>2174314</v>
      </c>
      <c r="D52" s="41">
        <v>2803623</v>
      </c>
      <c r="E52" s="7"/>
      <c r="F52" s="7"/>
      <c r="G52" s="7"/>
      <c r="H52" s="12"/>
    </row>
    <row r="53" spans="1:8" ht="20.399999999999999" customHeight="1" x14ac:dyDescent="0.3">
      <c r="A53" s="35" t="s">
        <v>52</v>
      </c>
      <c r="B53" s="35"/>
      <c r="C53" s="41">
        <f>C43+C52</f>
        <v>10508626</v>
      </c>
      <c r="D53" s="41">
        <f>D43+D52</f>
        <v>9869078</v>
      </c>
      <c r="E53" s="7"/>
      <c r="F53" s="7"/>
      <c r="G53" s="7"/>
      <c r="H53" s="12"/>
    </row>
    <row r="54" spans="1:8" ht="20.399999999999999" customHeight="1" thickBot="1" x14ac:dyDescent="0.35">
      <c r="A54" s="35" t="s">
        <v>53</v>
      </c>
      <c r="B54" s="35"/>
      <c r="C54" s="46">
        <f>C35+C53</f>
        <v>17959461</v>
      </c>
      <c r="D54" s="49">
        <f>D35+D53</f>
        <v>17206354</v>
      </c>
      <c r="E54" s="7"/>
      <c r="F54" s="7"/>
      <c r="G54" s="7"/>
      <c r="H54" s="12"/>
    </row>
    <row r="55" spans="1:8" ht="12" thickTop="1" x14ac:dyDescent="0.2">
      <c r="A55" s="9"/>
      <c r="B55" s="9"/>
      <c r="C55" s="10"/>
      <c r="D55" s="10"/>
      <c r="E55" s="15"/>
      <c r="F55" s="15"/>
      <c r="G55" s="15"/>
    </row>
    <row r="56" spans="1:8" x14ac:dyDescent="0.2">
      <c r="A56" s="9"/>
      <c r="B56" s="9"/>
      <c r="C56" s="10"/>
      <c r="D56" s="10"/>
      <c r="E56" s="15"/>
      <c r="F56" s="15"/>
      <c r="G56" s="15"/>
    </row>
    <row r="57" spans="1:8" x14ac:dyDescent="0.2">
      <c r="A57" s="9"/>
      <c r="B57" s="9"/>
      <c r="C57" s="10"/>
      <c r="D57" s="10"/>
      <c r="E57" s="15"/>
      <c r="F57" s="15"/>
      <c r="G57" s="15"/>
    </row>
    <row r="58" spans="1:8" ht="17.399999999999999" x14ac:dyDescent="0.3">
      <c r="A58" s="47" t="s">
        <v>114</v>
      </c>
      <c r="B58" s="47"/>
      <c r="C58" s="47" t="s">
        <v>116</v>
      </c>
      <c r="D58" s="90"/>
      <c r="E58" s="15"/>
      <c r="F58" s="15"/>
      <c r="G58" s="15"/>
    </row>
    <row r="59" spans="1:8" ht="17.399999999999999" x14ac:dyDescent="0.3">
      <c r="A59" s="47"/>
      <c r="B59" s="47"/>
      <c r="C59" s="47"/>
      <c r="D59" s="90"/>
      <c r="E59" s="15"/>
      <c r="F59" s="15"/>
      <c r="G59" s="15"/>
    </row>
    <row r="60" spans="1:8" ht="17.399999999999999" x14ac:dyDescent="0.3">
      <c r="A60" s="47" t="s">
        <v>118</v>
      </c>
      <c r="B60" s="47"/>
      <c r="C60" s="47" t="s">
        <v>117</v>
      </c>
      <c r="D60" s="93"/>
    </row>
    <row r="61" spans="1:8" ht="15" x14ac:dyDescent="0.25">
      <c r="A61" s="25"/>
      <c r="B61" s="25"/>
      <c r="C61" s="25"/>
      <c r="D61" s="25"/>
    </row>
    <row r="62" spans="1:8" ht="15.6" x14ac:dyDescent="0.3">
      <c r="A62" s="94" t="s">
        <v>115</v>
      </c>
      <c r="B62" s="25"/>
      <c r="C62" s="25"/>
      <c r="D62" s="25"/>
    </row>
    <row r="63" spans="1:8" x14ac:dyDescent="0.2"/>
    <row r="64" spans="1:8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</sheetData>
  <sheetProtection formatColumns="0" formatRows="0"/>
  <conditionalFormatting sqref="E5:G54 C55:D57 D58:D59">
    <cfRule type="cellIs" dxfId="21" priority="7" operator="lessThanOrEqual">
      <formula>-0.1</formula>
    </cfRule>
    <cfRule type="cellIs" dxfId="20" priority="8" operator="greaterThanOrEqual">
      <formula>0.1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 tint="0.499984740745262"/>
    <outlinePr summaryBelow="0"/>
    <pageSetUpPr fitToPage="1"/>
  </sheetPr>
  <dimension ref="A3:P35"/>
  <sheetViews>
    <sheetView topLeftCell="A12" zoomScale="78" zoomScaleNormal="78" workbookViewId="0">
      <selection activeCell="A30" sqref="A30"/>
    </sheetView>
  </sheetViews>
  <sheetFormatPr defaultColWidth="0" defaultRowHeight="0" customHeight="1" zeroHeight="1" x14ac:dyDescent="0.2"/>
  <cols>
    <col min="1" max="1" width="45.6640625" style="2" customWidth="1"/>
    <col min="2" max="2" width="8.109375" style="2" customWidth="1"/>
    <col min="3" max="3" width="21.6640625" style="2" customWidth="1"/>
    <col min="4" max="4" width="21.33203125" style="2" customWidth="1"/>
    <col min="5" max="16" width="0" style="2" hidden="1" customWidth="1"/>
    <col min="17" max="16384" width="8.5546875" style="2" hidden="1"/>
  </cols>
  <sheetData>
    <row r="3" spans="1:4" ht="24" customHeight="1" x14ac:dyDescent="0.3">
      <c r="A3" s="31" t="s">
        <v>82</v>
      </c>
      <c r="B3" s="31"/>
      <c r="C3" s="25"/>
      <c r="D3" s="26"/>
    </row>
    <row r="4" spans="1:4" ht="45.6" customHeight="1" x14ac:dyDescent="0.3">
      <c r="A4" s="83" t="s">
        <v>97</v>
      </c>
      <c r="B4" s="83"/>
      <c r="C4" s="83"/>
      <c r="D4" s="83"/>
    </row>
    <row r="5" spans="1:4" ht="12" customHeight="1" x14ac:dyDescent="0.25">
      <c r="A5" s="27"/>
      <c r="B5" s="27"/>
      <c r="C5" s="25"/>
      <c r="D5" s="25"/>
    </row>
    <row r="6" spans="1:4" ht="52.8" customHeight="1" x14ac:dyDescent="0.2">
      <c r="A6" s="57" t="s">
        <v>0</v>
      </c>
      <c r="B6" s="59" t="s">
        <v>90</v>
      </c>
      <c r="C6" s="28" t="s">
        <v>91</v>
      </c>
      <c r="D6" s="28" t="s">
        <v>92</v>
      </c>
    </row>
    <row r="7" spans="1:4" ht="27" customHeight="1" x14ac:dyDescent="0.2">
      <c r="A7" s="29" t="s">
        <v>1</v>
      </c>
      <c r="B7" s="58">
        <v>3</v>
      </c>
      <c r="C7" s="32">
        <f>2257598+10080+105760+584507</f>
        <v>2957945</v>
      </c>
      <c r="D7" s="32">
        <v>2508036</v>
      </c>
    </row>
    <row r="8" spans="1:4" ht="27" customHeight="1" x14ac:dyDescent="0.2">
      <c r="A8" s="29" t="s">
        <v>2</v>
      </c>
      <c r="B8" s="58">
        <v>4</v>
      </c>
      <c r="C8" s="32">
        <v>-1931849</v>
      </c>
      <c r="D8" s="32">
        <v>-1694977</v>
      </c>
    </row>
    <row r="9" spans="1:4" ht="27" customHeight="1" x14ac:dyDescent="0.2">
      <c r="A9" s="30" t="s">
        <v>3</v>
      </c>
      <c r="B9" s="58"/>
      <c r="C9" s="33">
        <f>C7+C8</f>
        <v>1026096</v>
      </c>
      <c r="D9" s="33">
        <f>D7+D8</f>
        <v>813059</v>
      </c>
    </row>
    <row r="10" spans="1:4" ht="27" customHeight="1" x14ac:dyDescent="0.2">
      <c r="A10" s="29" t="s">
        <v>4</v>
      </c>
      <c r="B10" s="58">
        <v>5</v>
      </c>
      <c r="C10" s="32">
        <v>-467443</v>
      </c>
      <c r="D10" s="32">
        <v>-335381</v>
      </c>
    </row>
    <row r="11" spans="1:4" ht="27" customHeight="1" x14ac:dyDescent="0.2">
      <c r="A11" s="29" t="s">
        <v>5</v>
      </c>
      <c r="B11" s="58">
        <v>12</v>
      </c>
      <c r="C11" s="32" t="s">
        <v>73</v>
      </c>
      <c r="D11" s="32" t="s">
        <v>77</v>
      </c>
    </row>
    <row r="12" spans="1:4" ht="27" customHeight="1" x14ac:dyDescent="0.2">
      <c r="A12" s="29" t="s">
        <v>83</v>
      </c>
      <c r="B12" s="58"/>
      <c r="C12" s="32">
        <v>57040</v>
      </c>
      <c r="D12" s="32">
        <f>45909+51972+342</f>
        <v>98223</v>
      </c>
    </row>
    <row r="13" spans="1:4" ht="27" customHeight="1" x14ac:dyDescent="0.2">
      <c r="A13" s="29" t="s">
        <v>84</v>
      </c>
      <c r="B13" s="58"/>
      <c r="C13" s="32">
        <v>-936</v>
      </c>
      <c r="D13" s="32">
        <v>-187</v>
      </c>
    </row>
    <row r="14" spans="1:4" ht="27" customHeight="1" x14ac:dyDescent="0.2">
      <c r="A14" s="30" t="s">
        <v>6</v>
      </c>
      <c r="B14" s="58"/>
      <c r="C14" s="33">
        <f>C9+C10+C12+C13</f>
        <v>614757</v>
      </c>
      <c r="D14" s="33">
        <f>SUM(D9:D13)</f>
        <v>575714</v>
      </c>
    </row>
    <row r="15" spans="1:4" ht="27" customHeight="1" x14ac:dyDescent="0.2">
      <c r="A15" s="29" t="s">
        <v>7</v>
      </c>
      <c r="B15" s="58">
        <v>11</v>
      </c>
      <c r="C15" s="32">
        <v>15971</v>
      </c>
      <c r="D15" s="32">
        <v>9485</v>
      </c>
    </row>
    <row r="16" spans="1:4" ht="27" customHeight="1" x14ac:dyDescent="0.2">
      <c r="A16" s="29" t="s">
        <v>8</v>
      </c>
      <c r="B16" s="58"/>
      <c r="C16" s="32">
        <v>-517749</v>
      </c>
      <c r="D16" s="32">
        <v>-274144</v>
      </c>
    </row>
    <row r="17" spans="1:4" ht="27" customHeight="1" x14ac:dyDescent="0.2">
      <c r="A17" s="29" t="s">
        <v>85</v>
      </c>
      <c r="B17" s="58"/>
      <c r="C17" s="32">
        <v>580</v>
      </c>
      <c r="D17" s="32">
        <v>-585</v>
      </c>
    </row>
    <row r="18" spans="1:4" ht="27" customHeight="1" x14ac:dyDescent="0.2">
      <c r="A18" s="30" t="s">
        <v>9</v>
      </c>
      <c r="B18" s="58">
        <v>6</v>
      </c>
      <c r="C18" s="33">
        <f>C14+C15+C16+C17</f>
        <v>113559</v>
      </c>
      <c r="D18" s="33">
        <f>D14+D15+D16+D17</f>
        <v>310470</v>
      </c>
    </row>
    <row r="19" spans="1:4" ht="27" customHeight="1" x14ac:dyDescent="0.2">
      <c r="A19" s="29" t="s">
        <v>10</v>
      </c>
      <c r="B19" s="29"/>
      <c r="C19" s="32"/>
      <c r="D19" s="32"/>
    </row>
    <row r="20" spans="1:4" ht="27" customHeight="1" x14ac:dyDescent="0.2">
      <c r="A20" s="30" t="s">
        <v>11</v>
      </c>
      <c r="B20" s="30"/>
      <c r="C20" s="33">
        <f>C18-C19</f>
        <v>113559</v>
      </c>
      <c r="D20" s="33">
        <f>D18-D19</f>
        <v>310470</v>
      </c>
    </row>
    <row r="21" spans="1:4" ht="27" customHeight="1" x14ac:dyDescent="0.2">
      <c r="A21" s="29" t="s">
        <v>12</v>
      </c>
      <c r="B21" s="29"/>
      <c r="C21" s="32"/>
      <c r="D21" s="32"/>
    </row>
    <row r="22" spans="1:4" ht="27" customHeight="1" x14ac:dyDescent="0.2">
      <c r="A22" s="30" t="s">
        <v>13</v>
      </c>
      <c r="B22" s="30"/>
      <c r="C22" s="33">
        <f>C20+C21</f>
        <v>113559</v>
      </c>
      <c r="D22" s="33">
        <f>D20+D21</f>
        <v>310470</v>
      </c>
    </row>
    <row r="23" spans="1:4" ht="27" customHeight="1" x14ac:dyDescent="0.2">
      <c r="A23" s="6"/>
      <c r="B23" s="6"/>
      <c r="C23" s="23"/>
      <c r="D23" s="23"/>
    </row>
    <row r="24" spans="1:4" ht="15" x14ac:dyDescent="0.25">
      <c r="A24" s="88" t="s">
        <v>114</v>
      </c>
      <c r="B24" s="89"/>
      <c r="C24" s="88" t="s">
        <v>116</v>
      </c>
      <c r="D24" s="90"/>
    </row>
    <row r="25" spans="1:4" ht="15" x14ac:dyDescent="0.25">
      <c r="A25" s="89"/>
      <c r="B25" s="89"/>
      <c r="C25" s="89"/>
      <c r="D25" s="90"/>
    </row>
    <row r="26" spans="1:4" ht="15" x14ac:dyDescent="0.25">
      <c r="A26" s="91" t="s">
        <v>118</v>
      </c>
      <c r="B26" s="25"/>
      <c r="C26" s="92" t="s">
        <v>117</v>
      </c>
      <c r="D26" s="93"/>
    </row>
    <row r="27" spans="1:4" ht="15" x14ac:dyDescent="0.25">
      <c r="A27" s="25"/>
      <c r="B27" s="25"/>
      <c r="C27" s="25"/>
      <c r="D27" s="25"/>
    </row>
    <row r="28" spans="1:4" ht="15.6" x14ac:dyDescent="0.3">
      <c r="A28" s="94" t="s">
        <v>115</v>
      </c>
      <c r="B28" s="25"/>
      <c r="C28" s="25"/>
      <c r="D28" s="25"/>
    </row>
    <row r="29" spans="1:4" ht="11.4" x14ac:dyDescent="0.2"/>
    <row r="30" spans="1:4" ht="11.4" x14ac:dyDescent="0.2"/>
    <row r="31" spans="1:4" ht="11.4" x14ac:dyDescent="0.2"/>
    <row r="32" spans="1:4" ht="11.4" x14ac:dyDescent="0.2"/>
    <row r="33" ht="11.4" x14ac:dyDescent="0.2"/>
    <row r="34" ht="11.4" x14ac:dyDescent="0.2"/>
    <row r="35" ht="11.4" x14ac:dyDescent="0.2"/>
  </sheetData>
  <sheetProtection formatColumns="0"/>
  <mergeCells count="1">
    <mergeCell ref="A4:D4"/>
  </mergeCells>
  <conditionalFormatting sqref="D24:D25">
    <cfRule type="cellIs" dxfId="11" priority="1" operator="lessThanOrEqual">
      <formula>-0.1</formula>
    </cfRule>
    <cfRule type="cellIs" dxfId="10" priority="2" operator="greaterThanOrEqual">
      <formula>0.1</formula>
    </cfRule>
  </conditionalFormatting>
  <pageMargins left="0.75" right="0.75" top="1" bottom="1" header="0.5" footer="0.5"/>
  <pageSetup paperSize="9" scale="99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1" tint="0.499984740745262"/>
  </sheetPr>
  <dimension ref="A1:M125"/>
  <sheetViews>
    <sheetView topLeftCell="A13" zoomScale="89" zoomScaleNormal="89" workbookViewId="0">
      <selection activeCell="C43" sqref="C43"/>
    </sheetView>
  </sheetViews>
  <sheetFormatPr defaultColWidth="0" defaultRowHeight="11.4" zeroHeight="1" x14ac:dyDescent="0.2"/>
  <cols>
    <col min="1" max="1" width="50.44140625" style="2" customWidth="1"/>
    <col min="2" max="2" width="11.5546875" style="2" customWidth="1"/>
    <col min="3" max="3" width="21.77734375" style="2" customWidth="1"/>
    <col min="4" max="4" width="17.33203125" style="2" customWidth="1"/>
    <col min="5" max="5" width="8.6640625" style="2" customWidth="1"/>
    <col min="6" max="13" width="0" style="2" hidden="1" customWidth="1"/>
    <col min="14" max="16384" width="8.6640625" style="2" hidden="1"/>
  </cols>
  <sheetData>
    <row r="1" spans="1:4" ht="24" customHeight="1" x14ac:dyDescent="0.3">
      <c r="A1" s="64" t="s">
        <v>82</v>
      </c>
      <c r="B1" s="31"/>
      <c r="C1" s="25"/>
      <c r="D1" s="26"/>
    </row>
    <row r="2" spans="1:4" ht="20.25" customHeight="1" x14ac:dyDescent="0.2">
      <c r="A2" s="78" t="s">
        <v>102</v>
      </c>
      <c r="C2" s="3"/>
    </row>
    <row r="3" spans="1:4" x14ac:dyDescent="0.2"/>
    <row r="4" spans="1:4" ht="31.2" thickBot="1" x14ac:dyDescent="0.25">
      <c r="A4" s="17" t="s">
        <v>0</v>
      </c>
      <c r="B4" s="18" t="s">
        <v>98</v>
      </c>
      <c r="C4" s="19" t="s">
        <v>103</v>
      </c>
      <c r="D4" s="19" t="s">
        <v>104</v>
      </c>
    </row>
    <row r="5" spans="1:4" ht="12" x14ac:dyDescent="0.2">
      <c r="A5" s="22" t="s">
        <v>54</v>
      </c>
      <c r="B5" s="21"/>
      <c r="C5" s="50"/>
      <c r="D5" s="50"/>
    </row>
    <row r="6" spans="1:4" x14ac:dyDescent="0.2">
      <c r="A6" s="20" t="s">
        <v>56</v>
      </c>
      <c r="B6" s="21"/>
      <c r="C6" s="51">
        <v>3070206</v>
      </c>
      <c r="D6" s="76">
        <v>2522827</v>
      </c>
    </row>
    <row r="7" spans="1:4" x14ac:dyDescent="0.2">
      <c r="A7" s="20" t="s">
        <v>75</v>
      </c>
      <c r="B7" s="21"/>
      <c r="C7" s="51">
        <v>137402</v>
      </c>
      <c r="D7" s="76">
        <f>260071+308</f>
        <v>260379</v>
      </c>
    </row>
    <row r="8" spans="1:4" x14ac:dyDescent="0.2">
      <c r="A8" s="20" t="s">
        <v>57</v>
      </c>
      <c r="B8" s="21"/>
      <c r="C8" s="51">
        <v>-1079067</v>
      </c>
      <c r="D8" s="76">
        <v>-835830</v>
      </c>
    </row>
    <row r="9" spans="1:4" x14ac:dyDescent="0.2">
      <c r="A9" s="20" t="s">
        <v>58</v>
      </c>
      <c r="B9" s="21"/>
      <c r="C9" s="51">
        <v>-412326</v>
      </c>
      <c r="D9" s="76">
        <v>-349607</v>
      </c>
    </row>
    <row r="10" spans="1:4" x14ac:dyDescent="0.2">
      <c r="A10" s="20" t="s">
        <v>59</v>
      </c>
      <c r="B10" s="21"/>
      <c r="C10" s="51">
        <v>-601549</v>
      </c>
      <c r="D10" s="76">
        <v>-562620</v>
      </c>
    </row>
    <row r="11" spans="1:4" ht="12" thickBot="1" x14ac:dyDescent="0.25">
      <c r="A11" s="20" t="s">
        <v>76</v>
      </c>
      <c r="B11" s="21"/>
      <c r="C11" s="51">
        <v>-127638</v>
      </c>
      <c r="D11" s="76">
        <v>-120263</v>
      </c>
    </row>
    <row r="12" spans="1:4" ht="22.8" x14ac:dyDescent="0.2">
      <c r="A12" s="24" t="s">
        <v>55</v>
      </c>
      <c r="B12" s="21"/>
      <c r="C12" s="52">
        <f>SUM(C6:C11)</f>
        <v>987028</v>
      </c>
      <c r="D12" s="77">
        <f>SUM(D6:D11)</f>
        <v>914886</v>
      </c>
    </row>
    <row r="13" spans="1:4" x14ac:dyDescent="0.2">
      <c r="A13" s="20" t="s">
        <v>60</v>
      </c>
      <c r="B13" s="21"/>
      <c r="C13" s="51">
        <v>6163</v>
      </c>
      <c r="D13" s="76">
        <v>6900</v>
      </c>
    </row>
    <row r="14" spans="1:4" x14ac:dyDescent="0.2">
      <c r="A14" s="20" t="s">
        <v>61</v>
      </c>
      <c r="B14" s="21"/>
      <c r="C14" s="51">
        <v>-260049</v>
      </c>
      <c r="D14" s="76">
        <v>-275386</v>
      </c>
    </row>
    <row r="15" spans="1:4" ht="12" thickBot="1" x14ac:dyDescent="0.25">
      <c r="A15" s="20" t="s">
        <v>62</v>
      </c>
      <c r="B15" s="21"/>
      <c r="C15" s="51" t="s">
        <v>74</v>
      </c>
      <c r="D15" s="51" t="s">
        <v>74</v>
      </c>
    </row>
    <row r="16" spans="1:4" ht="25.2" customHeight="1" thickBot="1" x14ac:dyDescent="0.25">
      <c r="A16" s="22" t="s">
        <v>63</v>
      </c>
      <c r="B16" s="21"/>
      <c r="C16" s="53">
        <f>SUM(C12:C15)</f>
        <v>733142</v>
      </c>
      <c r="D16" s="53">
        <f>SUM(D12:D15)</f>
        <v>646400</v>
      </c>
    </row>
    <row r="17" spans="1:4" x14ac:dyDescent="0.2">
      <c r="A17" s="20"/>
      <c r="B17" s="21"/>
      <c r="C17" s="51"/>
      <c r="D17" s="51"/>
    </row>
    <row r="18" spans="1:4" ht="12" x14ac:dyDescent="0.2">
      <c r="A18" s="22" t="s">
        <v>64</v>
      </c>
      <c r="B18" s="21"/>
      <c r="C18" s="51"/>
      <c r="D18" s="51"/>
    </row>
    <row r="19" spans="1:4" x14ac:dyDescent="0.2">
      <c r="A19" s="20" t="s">
        <v>65</v>
      </c>
      <c r="B19" s="21"/>
      <c r="C19" s="51">
        <v>-4491</v>
      </c>
      <c r="D19" s="51">
        <v>-520445</v>
      </c>
    </row>
    <row r="20" spans="1:4" ht="12" thickBot="1" x14ac:dyDescent="0.25">
      <c r="A20" s="20" t="s">
        <v>66</v>
      </c>
      <c r="B20" s="21"/>
      <c r="C20" s="51" t="s">
        <v>78</v>
      </c>
      <c r="D20" s="51"/>
    </row>
    <row r="21" spans="1:4" ht="24.6" thickBot="1" x14ac:dyDescent="0.25">
      <c r="A21" s="22" t="s">
        <v>67</v>
      </c>
      <c r="B21" s="21"/>
      <c r="C21" s="53">
        <v>-4491</v>
      </c>
      <c r="D21" s="53">
        <f>D19+D20</f>
        <v>-520445</v>
      </c>
    </row>
    <row r="22" spans="1:4" x14ac:dyDescent="0.2">
      <c r="A22" s="20"/>
      <c r="B22" s="21"/>
      <c r="C22" s="51"/>
      <c r="D22" s="51"/>
    </row>
    <row r="23" spans="1:4" ht="12" x14ac:dyDescent="0.2">
      <c r="A23" s="22" t="s">
        <v>68</v>
      </c>
      <c r="B23" s="21"/>
      <c r="C23" s="51"/>
      <c r="D23" s="51"/>
    </row>
    <row r="24" spans="1:4" x14ac:dyDescent="0.2">
      <c r="A24" s="20" t="s">
        <v>69</v>
      </c>
      <c r="B24" s="21"/>
      <c r="C24" s="51" t="s">
        <v>79</v>
      </c>
      <c r="D24" s="51">
        <v>50000</v>
      </c>
    </row>
    <row r="25" spans="1:4" x14ac:dyDescent="0.2">
      <c r="A25" s="20" t="s">
        <v>80</v>
      </c>
      <c r="B25" s="21"/>
      <c r="C25" s="51">
        <f>608335+26800</f>
        <v>635135</v>
      </c>
      <c r="D25" s="51">
        <v>500000</v>
      </c>
    </row>
    <row r="26" spans="1:4" x14ac:dyDescent="0.2">
      <c r="A26" s="20" t="s">
        <v>87</v>
      </c>
      <c r="B26" s="21"/>
      <c r="C26" s="51">
        <v>1006230</v>
      </c>
      <c r="D26" s="51"/>
    </row>
    <row r="27" spans="1:4" ht="12" thickBot="1" x14ac:dyDescent="0.25">
      <c r="A27" s="20" t="s">
        <v>81</v>
      </c>
      <c r="B27" s="21"/>
      <c r="C27" s="51">
        <v>-1303947</v>
      </c>
      <c r="D27" s="51">
        <v>-500976</v>
      </c>
    </row>
    <row r="28" spans="1:4" ht="24.6" thickBot="1" x14ac:dyDescent="0.25">
      <c r="A28" s="22" t="s">
        <v>70</v>
      </c>
      <c r="B28" s="21"/>
      <c r="C28" s="53">
        <f>SUM(C24:C27)</f>
        <v>337418</v>
      </c>
      <c r="D28" s="53">
        <f>SUM(D24:D27)</f>
        <v>49024</v>
      </c>
    </row>
    <row r="29" spans="1:4" ht="12" x14ac:dyDescent="0.2">
      <c r="A29" s="22"/>
      <c r="B29" s="21"/>
      <c r="C29" s="51"/>
      <c r="D29" s="51"/>
    </row>
    <row r="30" spans="1:4" x14ac:dyDescent="0.2">
      <c r="A30" s="20" t="s">
        <v>99</v>
      </c>
      <c r="B30" s="21"/>
      <c r="C30" s="51">
        <f>C16+C21+C28</f>
        <v>1066069</v>
      </c>
      <c r="D30" s="51">
        <f>D16+D21+D28</f>
        <v>174979</v>
      </c>
    </row>
    <row r="31" spans="1:4" x14ac:dyDescent="0.2">
      <c r="A31" s="20" t="s">
        <v>71</v>
      </c>
      <c r="B31" s="21"/>
      <c r="C31" s="51" t="s">
        <v>14</v>
      </c>
      <c r="D31" s="51"/>
    </row>
    <row r="32" spans="1:4" ht="12" thickBot="1" x14ac:dyDescent="0.25">
      <c r="A32" s="20" t="s">
        <v>100</v>
      </c>
      <c r="B32" s="21"/>
      <c r="C32" s="51">
        <v>76109</v>
      </c>
      <c r="D32" s="51">
        <v>114107</v>
      </c>
    </row>
    <row r="33" spans="1:4" ht="24" customHeight="1" thickBot="1" x14ac:dyDescent="0.25">
      <c r="A33" s="22" t="s">
        <v>101</v>
      </c>
      <c r="B33" s="21"/>
      <c r="C33" s="53">
        <f>C32+C30</f>
        <v>1142178</v>
      </c>
      <c r="D33" s="53">
        <f>D32+D30</f>
        <v>289086</v>
      </c>
    </row>
    <row r="34" spans="1:4" x14ac:dyDescent="0.2"/>
    <row r="35" spans="1:4" x14ac:dyDescent="0.2"/>
    <row r="36" spans="1:4" x14ac:dyDescent="0.2"/>
    <row r="37" spans="1:4" ht="15" x14ac:dyDescent="0.25">
      <c r="A37" s="2" t="s">
        <v>114</v>
      </c>
      <c r="C37" s="2" t="s">
        <v>116</v>
      </c>
      <c r="D37" s="90"/>
    </row>
    <row r="38" spans="1:4" ht="15" x14ac:dyDescent="0.25">
      <c r="D38" s="90"/>
    </row>
    <row r="39" spans="1:4" ht="15" x14ac:dyDescent="0.25">
      <c r="A39" s="2" t="s">
        <v>118</v>
      </c>
      <c r="C39" s="2" t="s">
        <v>117</v>
      </c>
      <c r="D39" s="93"/>
    </row>
    <row r="40" spans="1:4" ht="6.6" customHeight="1" x14ac:dyDescent="0.25">
      <c r="D40" s="25"/>
    </row>
    <row r="41" spans="1:4" ht="15" x14ac:dyDescent="0.25">
      <c r="A41" s="84" t="s">
        <v>115</v>
      </c>
      <c r="B41" s="25"/>
      <c r="C41" s="25"/>
      <c r="D41" s="25"/>
    </row>
    <row r="42" spans="1:4" x14ac:dyDescent="0.2"/>
    <row r="43" spans="1:4" x14ac:dyDescent="0.2"/>
    <row r="44" spans="1:4" x14ac:dyDescent="0.2"/>
    <row r="45" spans="1:4" x14ac:dyDescent="0.2"/>
    <row r="46" spans="1:4" x14ac:dyDescent="0.2"/>
    <row r="47" spans="1:4" x14ac:dyDescent="0.2"/>
    <row r="48" spans="1:4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</sheetData>
  <sheetProtection formatColumns="0"/>
  <conditionalFormatting sqref="D37:D38">
    <cfRule type="cellIs" dxfId="5" priority="1" operator="lessThanOrEqual">
      <formula>-0.1</formula>
    </cfRule>
    <cfRule type="cellIs" dxfId="4" priority="2" operator="greaterThanOrEqual">
      <formula>0.1</formula>
    </cfRule>
  </conditionalFormatting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 tint="0.499984740745262"/>
  </sheetPr>
  <dimension ref="A1:AI62"/>
  <sheetViews>
    <sheetView tabSelected="1" zoomScale="99" zoomScaleNormal="99" workbookViewId="0">
      <selection activeCell="D30" sqref="D30"/>
    </sheetView>
  </sheetViews>
  <sheetFormatPr defaultColWidth="0" defaultRowHeight="11.4" zeroHeight="1" x14ac:dyDescent="0.2"/>
  <cols>
    <col min="1" max="1" width="36" style="2" customWidth="1"/>
    <col min="2" max="2" width="8.6640625" style="2" customWidth="1"/>
    <col min="3" max="3" width="20.5546875" style="2" customWidth="1"/>
    <col min="4" max="4" width="22.44140625" style="2" customWidth="1"/>
    <col min="5" max="5" width="12.33203125" style="2" customWidth="1"/>
    <col min="6" max="6" width="5.6640625" style="2" customWidth="1"/>
    <col min="7" max="8" width="8.5546875" style="2" customWidth="1"/>
    <col min="9" max="35" width="0" style="2" hidden="1" customWidth="1"/>
    <col min="36" max="16384" width="8.5546875" style="2" hidden="1"/>
  </cols>
  <sheetData>
    <row r="1" spans="1:5" ht="24" customHeight="1" x14ac:dyDescent="0.3">
      <c r="A1" s="64" t="s">
        <v>82</v>
      </c>
      <c r="B1" s="31"/>
      <c r="C1" s="25"/>
      <c r="D1" s="26"/>
    </row>
    <row r="2" spans="1:5" ht="20.25" customHeight="1" x14ac:dyDescent="0.2">
      <c r="A2" s="78" t="s">
        <v>113</v>
      </c>
      <c r="D2" s="3"/>
    </row>
    <row r="3" spans="1:5" x14ac:dyDescent="0.2">
      <c r="A3" s="16"/>
      <c r="B3" s="10"/>
      <c r="C3" s="10"/>
      <c r="D3" s="10"/>
    </row>
    <row r="4" spans="1:5" x14ac:dyDescent="0.2">
      <c r="A4" s="16"/>
      <c r="B4" s="10"/>
      <c r="C4" s="10"/>
      <c r="D4" s="10"/>
    </row>
    <row r="5" spans="1:5" ht="13.8" thickBot="1" x14ac:dyDescent="0.25">
      <c r="A5" s="17" t="s">
        <v>0</v>
      </c>
      <c r="B5" s="18" t="s">
        <v>90</v>
      </c>
      <c r="C5" s="82" t="s">
        <v>111</v>
      </c>
      <c r="D5" s="82" t="s">
        <v>112</v>
      </c>
      <c r="E5" s="82" t="s">
        <v>72</v>
      </c>
    </row>
    <row r="6" spans="1:5" ht="12" x14ac:dyDescent="0.2">
      <c r="A6" s="22" t="s">
        <v>105</v>
      </c>
      <c r="B6" s="21"/>
      <c r="C6" s="79" t="s">
        <v>106</v>
      </c>
      <c r="D6" s="79" t="s">
        <v>107</v>
      </c>
      <c r="E6" s="80">
        <v>7727003</v>
      </c>
    </row>
    <row r="7" spans="1:5" x14ac:dyDescent="0.2">
      <c r="A7" s="20" t="s">
        <v>108</v>
      </c>
      <c r="B7" s="21"/>
      <c r="C7" s="21"/>
      <c r="D7" s="55">
        <v>310470</v>
      </c>
      <c r="E7" s="55">
        <v>310470</v>
      </c>
    </row>
    <row r="8" spans="1:5" x14ac:dyDescent="0.2">
      <c r="A8" s="20" t="s">
        <v>109</v>
      </c>
      <c r="B8" s="21"/>
      <c r="C8" s="55">
        <v>50000</v>
      </c>
      <c r="D8" s="55"/>
      <c r="E8" s="55">
        <v>50000</v>
      </c>
    </row>
    <row r="9" spans="1:5" ht="12" x14ac:dyDescent="0.2">
      <c r="A9" s="22" t="s">
        <v>89</v>
      </c>
      <c r="B9" s="21" t="s">
        <v>14</v>
      </c>
      <c r="C9" s="80">
        <v>9028814</v>
      </c>
      <c r="D9" s="80">
        <v>-941341</v>
      </c>
      <c r="E9" s="80">
        <v>8087473</v>
      </c>
    </row>
    <row r="10" spans="1:5" x14ac:dyDescent="0.2">
      <c r="A10" s="20" t="s">
        <v>108</v>
      </c>
      <c r="B10" s="21" t="s">
        <v>14</v>
      </c>
      <c r="C10" s="21" t="s">
        <v>74</v>
      </c>
      <c r="D10" s="55">
        <v>-769547</v>
      </c>
      <c r="E10" s="55">
        <v>-769547</v>
      </c>
    </row>
    <row r="11" spans="1:5" ht="12" thickBot="1" x14ac:dyDescent="0.25">
      <c r="A11" s="20" t="s">
        <v>69</v>
      </c>
      <c r="B11" s="21">
        <v>10</v>
      </c>
      <c r="C11" s="55">
        <v>19350</v>
      </c>
      <c r="D11" s="21" t="s">
        <v>74</v>
      </c>
      <c r="E11" s="55">
        <v>19350</v>
      </c>
    </row>
    <row r="12" spans="1:5" ht="12" x14ac:dyDescent="0.2">
      <c r="A12" s="22" t="s">
        <v>110</v>
      </c>
      <c r="B12" s="21" t="s">
        <v>14</v>
      </c>
      <c r="C12" s="81">
        <v>9048164</v>
      </c>
      <c r="D12" s="81">
        <v>-1710888</v>
      </c>
      <c r="E12" s="81">
        <v>7337276</v>
      </c>
    </row>
    <row r="13" spans="1:5" x14ac:dyDescent="0.2">
      <c r="A13" s="20" t="s">
        <v>108</v>
      </c>
      <c r="B13" s="21" t="s">
        <v>14</v>
      </c>
      <c r="C13" s="21" t="s">
        <v>74</v>
      </c>
      <c r="D13" s="55">
        <v>113559</v>
      </c>
      <c r="E13" s="55">
        <v>113559</v>
      </c>
    </row>
    <row r="14" spans="1:5" ht="12" thickBot="1" x14ac:dyDescent="0.25">
      <c r="A14" s="20" t="s">
        <v>69</v>
      </c>
      <c r="B14" s="21">
        <v>10</v>
      </c>
      <c r="C14" s="21" t="s">
        <v>14</v>
      </c>
      <c r="D14" s="21"/>
      <c r="E14" s="21"/>
    </row>
    <row r="15" spans="1:5" ht="12.6" thickBot="1" x14ac:dyDescent="0.25">
      <c r="A15" s="22" t="s">
        <v>88</v>
      </c>
      <c r="B15" s="21" t="s">
        <v>14</v>
      </c>
      <c r="C15" s="56">
        <v>9048164</v>
      </c>
      <c r="D15" s="56">
        <v>-1597329</v>
      </c>
      <c r="E15" s="56">
        <v>7450835</v>
      </c>
    </row>
    <row r="16" spans="1:5" x14ac:dyDescent="0.2"/>
    <row r="17" spans="1:5" x14ac:dyDescent="0.2"/>
    <row r="18" spans="1:5" x14ac:dyDescent="0.2"/>
    <row r="19" spans="1:5" x14ac:dyDescent="0.2"/>
    <row r="20" spans="1:5" ht="13.8" x14ac:dyDescent="0.25">
      <c r="A20" s="14" t="s">
        <v>114</v>
      </c>
      <c r="B20" s="95"/>
      <c r="C20" s="14" t="s">
        <v>116</v>
      </c>
      <c r="D20" s="85"/>
      <c r="E20" s="86"/>
    </row>
    <row r="21" spans="1:5" ht="13.8" x14ac:dyDescent="0.25">
      <c r="A21" s="95"/>
      <c r="B21" s="95"/>
      <c r="C21" s="95"/>
      <c r="D21" s="85"/>
      <c r="E21" s="86"/>
    </row>
    <row r="22" spans="1:5" ht="13.8" x14ac:dyDescent="0.25">
      <c r="A22" s="96" t="s">
        <v>119</v>
      </c>
      <c r="C22" s="97" t="s">
        <v>117</v>
      </c>
      <c r="D22" s="87"/>
      <c r="E22" s="86"/>
    </row>
    <row r="23" spans="1:5" ht="9.6" customHeight="1" x14ac:dyDescent="0.25">
      <c r="A23" s="86"/>
      <c r="B23" s="86"/>
      <c r="C23" s="86"/>
      <c r="D23" s="86"/>
      <c r="E23" s="86"/>
    </row>
    <row r="24" spans="1:5" ht="13.8" x14ac:dyDescent="0.25">
      <c r="A24" s="2" t="s">
        <v>115</v>
      </c>
      <c r="B24" s="86"/>
      <c r="C24" s="86"/>
      <c r="D24" s="86"/>
      <c r="E24" s="86"/>
    </row>
    <row r="25" spans="1:5" x14ac:dyDescent="0.2"/>
    <row r="26" spans="1:5" x14ac:dyDescent="0.2"/>
    <row r="27" spans="1:5" x14ac:dyDescent="0.2"/>
    <row r="28" spans="1:5" x14ac:dyDescent="0.2"/>
    <row r="29" spans="1:5" x14ac:dyDescent="0.2"/>
    <row r="30" spans="1:5" x14ac:dyDescent="0.2"/>
    <row r="31" spans="1:5" x14ac:dyDescent="0.2"/>
    <row r="32" spans="1:5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</sheetData>
  <sheetProtection formatColumns="0" formatRows="0"/>
  <conditionalFormatting sqref="B3:D4">
    <cfRule type="cellIs" dxfId="3" priority="5" operator="lessThanOrEqual">
      <formula>-0.1</formula>
    </cfRule>
    <cfRule type="cellIs" dxfId="2" priority="6" operator="greaterThanOrEqual">
      <formula>0.1</formula>
    </cfRule>
  </conditionalFormatting>
  <conditionalFormatting sqref="D20:D21">
    <cfRule type="cellIs" dxfId="1" priority="1" operator="lessThanOrEqual">
      <formula>-0.1</formula>
    </cfRule>
    <cfRule type="cellIs" dxfId="0" priority="2" operator="greaterThanOrEqual">
      <formula>0.1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BS</vt:lpstr>
      <vt:lpstr>IS</vt:lpstr>
      <vt:lpstr>CF</vt:lpstr>
      <vt:lpstr>CE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Позднякова</dc:creator>
  <cp:lastModifiedBy>Балгимбаева Айгуль</cp:lastModifiedBy>
  <cp:lastPrinted>2025-08-20T05:56:45Z</cp:lastPrinted>
  <dcterms:created xsi:type="dcterms:W3CDTF">2025-05-20T08:38:37Z</dcterms:created>
  <dcterms:modified xsi:type="dcterms:W3CDTF">2025-08-20T06:32:15Z</dcterms:modified>
</cp:coreProperties>
</file>