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activeTab="3"/>
  </bookViews>
  <sheets>
    <sheet name="1-форма" sheetId="7" r:id="rId1"/>
    <sheet name="2-форма" sheetId="8" r:id="rId2"/>
    <sheet name="3-форма" sheetId="6" r:id="rId3"/>
    <sheet name="4-форма" sheetId="4" r:id="rId4"/>
  </sheets>
  <definedNames>
    <definedName name="_ftn1" localSheetId="1">'2-форма'!$A$53</definedName>
    <definedName name="_ftnref1" localSheetId="1">'2-форма'!#REF!</definedName>
    <definedName name="_Hlk254102507" localSheetId="1">'2-форма'!#REF!</definedName>
    <definedName name="_xlnm.Print_Area" localSheetId="2">'3-форма'!$A$1:$D$4</definedName>
    <definedName name="_xlnm.Print_Area" localSheetId="3">'4-форма'!$A$1:$B$4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4" l="1"/>
  <c r="N25" i="4"/>
  <c r="O25" i="4"/>
  <c r="P25" i="4"/>
  <c r="Q25" i="4"/>
  <c r="R25" i="4"/>
  <c r="S25" i="4"/>
  <c r="L25" i="4"/>
  <c r="M22" i="4"/>
  <c r="N22" i="4"/>
  <c r="O22" i="4"/>
  <c r="P22" i="4"/>
  <c r="Q22" i="4"/>
  <c r="R22" i="4"/>
  <c r="S22" i="4"/>
  <c r="L22" i="4"/>
  <c r="M16" i="4"/>
  <c r="N16" i="4"/>
  <c r="O16" i="4"/>
  <c r="P16" i="4"/>
  <c r="Q16" i="4"/>
  <c r="R16" i="4"/>
  <c r="S16" i="4"/>
  <c r="L16" i="4"/>
  <c r="L14" i="4"/>
  <c r="M14" i="4"/>
  <c r="N14" i="4"/>
  <c r="O14" i="4"/>
  <c r="P14" i="4"/>
  <c r="Q14" i="4"/>
  <c r="R14" i="4"/>
  <c r="S14" i="4"/>
  <c r="K10" i="4"/>
  <c r="K11" i="4"/>
  <c r="K12" i="4"/>
  <c r="K13" i="4"/>
  <c r="K14" i="4"/>
  <c r="K15" i="4"/>
  <c r="K16" i="4"/>
  <c r="K17" i="4"/>
  <c r="K19" i="4"/>
  <c r="K20" i="4"/>
  <c r="K21" i="4"/>
  <c r="K22" i="4"/>
  <c r="K23" i="4"/>
  <c r="K24" i="4"/>
  <c r="K25" i="4"/>
  <c r="J15" i="4"/>
  <c r="J10" i="4"/>
  <c r="J11" i="4"/>
  <c r="J12" i="4"/>
  <c r="J13" i="4"/>
  <c r="J14" i="4"/>
  <c r="J16" i="4"/>
  <c r="J17" i="4"/>
  <c r="J19" i="4"/>
  <c r="J20" i="4"/>
  <c r="J21" i="4"/>
  <c r="J22" i="4"/>
  <c r="J23" i="4"/>
  <c r="J24" i="4"/>
  <c r="J25" i="4"/>
  <c r="I63" i="6"/>
  <c r="G63" i="6"/>
  <c r="I58" i="6"/>
  <c r="G58" i="6"/>
  <c r="I56" i="6"/>
  <c r="G56" i="6"/>
  <c r="I47" i="6"/>
  <c r="G47" i="6"/>
  <c r="I36" i="6"/>
  <c r="G36" i="6"/>
  <c r="I31" i="6"/>
  <c r="G31" i="6"/>
  <c r="I20" i="6"/>
  <c r="G20" i="6"/>
  <c r="G48" i="8"/>
  <c r="G44" i="8"/>
  <c r="G40" i="8"/>
  <c r="G39" i="8"/>
  <c r="G33" i="8"/>
  <c r="G29" i="8"/>
  <c r="G27" i="8"/>
  <c r="G17" i="8"/>
  <c r="G13" i="8"/>
  <c r="I13" i="8"/>
  <c r="I68" i="7"/>
  <c r="G68" i="7"/>
  <c r="I67" i="7"/>
  <c r="G67" i="7"/>
  <c r="I66" i="7"/>
  <c r="G66" i="7"/>
  <c r="I64" i="7"/>
  <c r="G64" i="7"/>
  <c r="I53" i="7"/>
  <c r="G53" i="7"/>
  <c r="I44" i="7"/>
  <c r="G44" i="7"/>
  <c r="I41" i="7"/>
  <c r="G41" i="7"/>
  <c r="I32" i="7"/>
  <c r="G32" i="7"/>
  <c r="I30" i="7"/>
  <c r="G30" i="7"/>
  <c r="I28" i="7"/>
  <c r="G28" i="7"/>
  <c r="I17" i="7"/>
  <c r="G17" i="7"/>
  <c r="I48" i="8" l="1"/>
  <c r="I44" i="8"/>
  <c r="I40" i="8"/>
  <c r="I39" i="8"/>
  <c r="I33" i="8"/>
  <c r="I29" i="8"/>
  <c r="I27" i="8"/>
  <c r="I17" i="8"/>
</calcChain>
</file>

<file path=xl/sharedStrings.xml><?xml version="1.0" encoding="utf-8"?>
<sst xmlns="http://schemas.openxmlformats.org/spreadsheetml/2006/main" count="183" uniqueCount="156">
  <si>
    <t>Приме-</t>
  </si>
  <si>
    <t>чания</t>
  </si>
  <si>
    <t>31 декабря</t>
  </si>
  <si>
    <t>АКТИВЫ</t>
  </si>
  <si>
    <t>Основные средства</t>
  </si>
  <si>
    <t>Нематериальные активы</t>
  </si>
  <si>
    <t>Инвестиции в совместные предприятия</t>
  </si>
  <si>
    <t>Отложенные налоговые активы</t>
  </si>
  <si>
    <t>Прочие долгосрочные активы</t>
  </si>
  <si>
    <t>Итого долгосрочные активы</t>
  </si>
  <si>
    <t>Текущие активы</t>
  </si>
  <si>
    <t>Товарно-материальные запасы</t>
  </si>
  <si>
    <t>Торговая дебиторская задолженность</t>
  </si>
  <si>
    <t>НДС к возмещению</t>
  </si>
  <si>
    <t>Денежные средства и их эквиваленты</t>
  </si>
  <si>
    <t>Прочие текущие активы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</si>
  <si>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</si>
  <si>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</si>
  <si>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</si>
  <si>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</si>
  <si>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</si>
  <si>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 хеджирования</t>
  </si>
  <si>
    <t>Резерв от пересчета иностранных валют</t>
  </si>
  <si>
    <t>Итого капитал</t>
  </si>
  <si>
    <t>Приме-чания</t>
  </si>
  <si>
    <t>Долгосрочные обязательства</t>
  </si>
  <si>
    <t>Займы</t>
  </si>
  <si>
    <t>Обязательства по вознаграждениям работникам</t>
  </si>
  <si>
    <t>Итого долгосрочные обязательства</t>
  </si>
  <si>
    <t>Текущие обязательства</t>
  </si>
  <si>
    <t>Прочие 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</si>
  <si>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</si>
  <si>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</si>
  <si>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</si>
  <si>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Продолжающаяся деятельность</t>
  </si>
  <si>
    <t>Доходы</t>
  </si>
  <si>
    <t>Грузовые перевозки</t>
  </si>
  <si>
    <t>Пассажирские перевозки</t>
  </si>
  <si>
    <t>Государственные субсидии</t>
  </si>
  <si>
    <t>Прочие доходы</t>
  </si>
  <si>
    <t>Итого доходы</t>
  </si>
  <si>
    <t>Себестоимость реализации</t>
  </si>
  <si>
    <t>Общие и административные расходы</t>
  </si>
  <si>
    <t>Финансовые затраты</t>
  </si>
  <si>
    <t>Финансовый доход</t>
  </si>
  <si>
    <t>Обесценение активов</t>
  </si>
  <si>
    <t>Прекращенная деятельность</t>
  </si>
  <si>
    <t>Акционеру</t>
  </si>
  <si>
    <t>Движение денежных средств от операционной деятельности:</t>
  </si>
  <si>
    <t>Корректировки на:</t>
  </si>
  <si>
    <t>Износ и амортизацию</t>
  </si>
  <si>
    <t>Изменение торговой дебиторской задолженности</t>
  </si>
  <si>
    <t>Изменение товарно-материальных запасов</t>
  </si>
  <si>
    <t>Изменение прочих текущих и долгосрочных активов (в том числе долгосрочного НДС к возмещению)</t>
  </si>
  <si>
    <t>Изменение торговой кредиторской задолженности</t>
  </si>
  <si>
    <t>Изменение обязательств по вознаграждениям работникам</t>
  </si>
  <si>
    <t>Проценты полученные</t>
  </si>
  <si>
    <t>Движение денежных средств от инвестиционной деятельности:</t>
  </si>
  <si>
    <t>Инвестиции в прочие финансовые активы</t>
  </si>
  <si>
    <t>Движение денежных средств от финансовой деятельности:</t>
  </si>
  <si>
    <t>-</t>
  </si>
  <si>
    <t>Получение займов</t>
  </si>
  <si>
    <t>Денежные средства и их эквиваленты на конец периода</t>
  </si>
  <si>
    <t>Неденежные операции:</t>
  </si>
  <si>
    <t>Денежные средства, полученные от операционной деятельности</t>
  </si>
  <si>
    <t>Эффект изменения валютных курсов на балансы денежных средств и их эквивалентов, деноминированных в иностранной валюте</t>
  </si>
  <si>
    <t>Прочие долгосрочные обязательства</t>
  </si>
  <si>
    <t>Прочие текущие обязательства</t>
  </si>
  <si>
    <t>Расходы по корпоративному подоходному налогу, отраженные в прибылях и убытках, включая прекращенную деятельность</t>
  </si>
  <si>
    <t>Прочее</t>
  </si>
  <si>
    <t>(неаудиро-вано)</t>
  </si>
  <si>
    <t>Долгосрочные активы</t>
  </si>
  <si>
    <t>Инвестиции в ассоциированные предприятия</t>
  </si>
  <si>
    <t>Капитал Акционера</t>
  </si>
  <si>
    <t>Неконтролирующие доли</t>
  </si>
  <si>
    <t>Отложенные налоговые обязательства</t>
  </si>
  <si>
    <t>Торговая кредиторская задолженность</t>
  </si>
  <si>
    <t>(Убыток)/прибыль за период, относящийся к:</t>
  </si>
  <si>
    <t>Неконтролирующим долям</t>
  </si>
  <si>
    <t>Изменение прочих налогов к уплате</t>
  </si>
  <si>
    <t>Проценты уплаченные</t>
  </si>
  <si>
    <t>Корпоративный подоходный налог уплаченный</t>
  </si>
  <si>
    <t>Поступление от продажи прочих долгосрочных активов</t>
  </si>
  <si>
    <t>Приобретение инвестиций в ассоциированные предприятия</t>
  </si>
  <si>
    <t>Погашение займов</t>
  </si>
  <si>
    <t>Денежные средства и их эквиваленты на начало периода</t>
  </si>
  <si>
    <t>Приобретение основных средств за счет заемных средств, напрямую перечисленных банком поставщику</t>
  </si>
  <si>
    <t>Взаимозачет задолженности по железнодорожным администрациям</t>
  </si>
  <si>
    <t>Дополни-тельный оплаченный капитал</t>
  </si>
  <si>
    <t>Резерв хеджирова-ния</t>
  </si>
  <si>
    <t>Нераспре-деленная прибыль</t>
  </si>
  <si>
    <t>Доля Акционера</t>
  </si>
  <si>
    <t>31 марта</t>
  </si>
  <si>
    <t>Предоплата по подоходному налогу</t>
  </si>
  <si>
    <t>Актив по договорам с покупателями</t>
  </si>
  <si>
    <t>Обязательства по аренде</t>
  </si>
  <si>
    <t>Обязательства по договорам с покупателями</t>
  </si>
  <si>
    <t>Неотменяемое обязательство в пользу Акционера</t>
  </si>
  <si>
    <t>Три месяца, закончившиеся 31 марта</t>
  </si>
  <si>
    <t>2019 г.</t>
  </si>
  <si>
    <t>Валовая прибыль</t>
  </si>
  <si>
    <t xml:space="preserve">Прочие прибыли и убытки, нетто </t>
  </si>
  <si>
    <t>Расходы по корпоративному подоходному налогу</t>
  </si>
  <si>
    <t>Статьи, подлежащие последующей реклассификации в прибыли или убытки:</t>
  </si>
  <si>
    <t>Реклассификация убытка по инструментам хеджирования денежных потоков в состав убытка за период</t>
  </si>
  <si>
    <t>Курсовые разницы от пересчета иностранного подразделения в валюту отчетности</t>
  </si>
  <si>
    <t>Прочий совокупный доход за период</t>
  </si>
  <si>
    <t xml:space="preserve">Три месяца, закончившиеся                            31 марта </t>
  </si>
  <si>
    <t>Расходы по вознаграждению работников по окончании трудовой деятельности и прочие долгосрочные вознаграждения работникам</t>
  </si>
  <si>
    <t>Операционный доход до изменений в оборотном капитале и прочих статьях баланса</t>
  </si>
  <si>
    <t>Изменение прочих обязательств</t>
  </si>
  <si>
    <t>Чистое движение денежных средств от операционной деятельности</t>
  </si>
  <si>
    <t>Распределения выплаченные</t>
  </si>
  <si>
    <t>Чистое движение денежных средств от финансовой деятельности</t>
  </si>
  <si>
    <t>Чистое уменьшение денежных средств и их эквивалентов</t>
  </si>
  <si>
    <t>Эффект изменения резерва под ожидаемые кредитные убытки</t>
  </si>
  <si>
    <t>Неконтро-лирующие доли</t>
  </si>
  <si>
    <t>Итого совокупный доход/(убыток) за период</t>
  </si>
  <si>
    <t>На 1 января 2019 г.</t>
  </si>
  <si>
    <t>Выпуск акций</t>
  </si>
  <si>
    <t>На 31 марта 2019 г. (неаудировано)</t>
  </si>
  <si>
    <t>2020 г.</t>
  </si>
  <si>
    <t>(Непокрытый убыток)/нераспределенная прибыль</t>
  </si>
  <si>
    <t>Активы, классифицированные для продажи и распределения в пользу Акционера</t>
  </si>
  <si>
    <t>Обязательства, связанные с активами, классифицированными как предназначенные для продажи</t>
  </si>
  <si>
    <t>2020 г.</t>
  </si>
  <si>
    <t>(Убыток)/прибыль от курсовой разницы</t>
  </si>
  <si>
    <t>Доля в прибыли ассоциированных и совместных предприятий</t>
  </si>
  <si>
    <t>Убыток до налогообложения</t>
  </si>
  <si>
    <t>Убыток за период от продолжающейся деятельности</t>
  </si>
  <si>
    <t>Убыток за период от прекращенной деятельности</t>
  </si>
  <si>
    <t>Убыток за период</t>
  </si>
  <si>
    <t>Прочий совокупный (убыток)/доход за период за вычетом налога на прибыль:</t>
  </si>
  <si>
    <t>Чистый (-ая) (убыток)/прибыль по инструментам хеджирования денежных потоков</t>
  </si>
  <si>
    <t>Прочий совокупный (убыток)/доход за период</t>
  </si>
  <si>
    <t>Итого совокупный (убыток)/доход за период</t>
  </si>
  <si>
    <t>Совокупный (убыток)/доход за период, относящийся к:</t>
  </si>
  <si>
    <t>Убыток на акцию от продолжающейся и прекращенной деятельности, в тенге</t>
  </si>
  <si>
    <t>Убыток на акцию от продолжающейся деятельности, в тенге</t>
  </si>
  <si>
    <t>11, 22</t>
  </si>
  <si>
    <t>Долю в прибыли ассоциированных и совместных предприятий</t>
  </si>
  <si>
    <t>(Восстановление)/начисление резерва по обесценению по дебиторской задолженности</t>
  </si>
  <si>
    <t>Убыток/(прибыль) от курсовой разницы</t>
  </si>
  <si>
    <t>Расходы по оценочным обязательствам</t>
  </si>
  <si>
    <t>Приобретение основных средств, включая авансы, оплаченных за основные средства</t>
  </si>
  <si>
    <t>Дивиденды, полученные от ассоциированных предприятий</t>
  </si>
  <si>
    <t>Чистое поступление денежных средств от выбытия дочерних организаций</t>
  </si>
  <si>
    <t>11, 23</t>
  </si>
  <si>
    <t>Чистое движение денежных средств от инвестиционной деятельности</t>
  </si>
  <si>
    <t>Погашение обязательств по аренде</t>
  </si>
  <si>
    <t>Элиминация торговой кредиторской и дебиторской задолженности, возникшей в результате выбытия дочерней организации</t>
  </si>
  <si>
    <t>Убыток/(прибыль) за период</t>
  </si>
  <si>
    <t>На 1 января 2020 г.</t>
  </si>
  <si>
    <t>Прочие распределения          (Примечания 12 и 23)</t>
  </si>
  <si>
    <t>Выбытие дочерних организаций   (Примечания 11 и 12)</t>
  </si>
  <si>
    <t>На 31 марта 2020 г.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</si>
</sst>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b/>
      <sz val="7"/>
      <name val="Verdana"/>
      <family val="2"/>
      <charset val="204"/>
    </font>
    <font>
      <sz val="7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color rgb="FF000066"/>
      <name val="Verdana"/>
      <family val="2"/>
      <charset val="204"/>
    </font>
    <font>
      <sz val="8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64" fontId="0" fillId="0" borderId="0" xfId="4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164" fontId="0" fillId="0" borderId="0" xfId="4" applyNumberFormat="1" applyFont="1" applyBorder="1"/>
    <xf numFmtId="164" fontId="7" fillId="0" borderId="0" xfId="4" applyNumberFormat="1" applyFont="1" applyBorder="1" applyAlignment="1">
      <alignment horizontal="center" vertical="center" wrapText="1"/>
    </xf>
    <xf numFmtId="164" fontId="8" fillId="0" borderId="0" xfId="4" applyNumberFormat="1" applyFont="1" applyBorder="1" applyAlignment="1">
      <alignment horizontal="right" vertical="center" wrapText="1"/>
    </xf>
    <xf numFmtId="164" fontId="7" fillId="0" borderId="0" xfId="4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wrapText="1"/>
    </xf>
    <xf numFmtId="0" fontId="8" fillId="0" borderId="0" xfId="0" applyFont="1" applyAlignment="1">
      <alignment horizontal="left" vertical="center" wrapText="1" indent="2"/>
    </xf>
    <xf numFmtId="3" fontId="7" fillId="0" borderId="1" xfId="0" applyNumberFormat="1" applyFont="1" applyBorder="1" applyAlignment="1">
      <alignment horizontal="right" vertical="center" wrapText="1" indent="2"/>
    </xf>
    <xf numFmtId="0" fontId="7" fillId="0" borderId="0" xfId="0" applyFont="1" applyAlignment="1">
      <alignment horizontal="right" vertical="center" wrapText="1" indent="2"/>
    </xf>
    <xf numFmtId="3" fontId="7" fillId="0" borderId="0" xfId="0" applyNumberFormat="1" applyFont="1" applyAlignment="1">
      <alignment horizontal="right" vertical="center" wrapText="1" indent="2"/>
    </xf>
    <xf numFmtId="3" fontId="7" fillId="0" borderId="3" xfId="0" applyNumberFormat="1" applyFont="1" applyBorder="1" applyAlignment="1">
      <alignment horizontal="right" vertical="center" wrapText="1" indent="2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8" fillId="0" borderId="0" xfId="4" applyNumberFormat="1" applyFont="1" applyBorder="1" applyAlignment="1">
      <alignment vertical="center" wrapText="1"/>
    </xf>
    <xf numFmtId="164" fontId="7" fillId="0" borderId="0" xfId="4" applyNumberFormat="1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12" fillId="0" borderId="0" xfId="5" applyAlignment="1">
      <alignment vertical="center"/>
    </xf>
    <xf numFmtId="0" fontId="8" fillId="0" borderId="1" xfId="0" applyFont="1" applyBorder="1" applyAlignment="1">
      <alignment horizontal="right" vertical="center" wrapText="1" indent="2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 indent="1"/>
    </xf>
    <xf numFmtId="3" fontId="11" fillId="0" borderId="0" xfId="0" applyNumberFormat="1" applyFont="1" applyAlignment="1">
      <alignment horizontal="right" vertical="center" wrapText="1" indent="1"/>
    </xf>
    <xf numFmtId="3" fontId="10" fillId="0" borderId="0" xfId="0" applyNumberFormat="1" applyFont="1" applyAlignment="1">
      <alignment horizontal="right" vertical="center" wrapText="1" indent="1"/>
    </xf>
    <xf numFmtId="0" fontId="10" fillId="0" borderId="0" xfId="0" applyFont="1" applyAlignment="1">
      <alignment horizontal="right" vertical="center" wrapText="1" indent="1"/>
    </xf>
    <xf numFmtId="0" fontId="11" fillId="0" borderId="1" xfId="0" applyFont="1" applyBorder="1" applyAlignment="1">
      <alignment horizontal="right" vertical="center" wrapText="1" indent="1"/>
    </xf>
    <xf numFmtId="3" fontId="11" fillId="0" borderId="1" xfId="0" applyNumberFormat="1" applyFont="1" applyBorder="1" applyAlignment="1">
      <alignment horizontal="right" vertical="center" wrapText="1" indent="1"/>
    </xf>
    <xf numFmtId="3" fontId="10" fillId="0" borderId="3" xfId="0" applyNumberFormat="1" applyFont="1" applyBorder="1" applyAlignment="1">
      <alignment horizontal="right" vertical="center" wrapText="1" indent="1"/>
    </xf>
    <xf numFmtId="0" fontId="10" fillId="0" borderId="3" xfId="0" applyFont="1" applyBorder="1" applyAlignment="1">
      <alignment horizontal="right" vertical="center" wrapText="1" indent="1"/>
    </xf>
    <xf numFmtId="3" fontId="10" fillId="0" borderId="5" xfId="0" applyNumberFormat="1" applyFont="1" applyBorder="1" applyAlignment="1">
      <alignment horizontal="right" vertical="center" wrapText="1" indent="1"/>
    </xf>
    <xf numFmtId="0" fontId="10" fillId="0" borderId="5" xfId="0" applyFont="1" applyBorder="1" applyAlignment="1">
      <alignment horizontal="right" vertical="center" wrapText="1" indent="1"/>
    </xf>
    <xf numFmtId="3" fontId="8" fillId="0" borderId="0" xfId="0" applyNumberFormat="1" applyFont="1" applyAlignment="1">
      <alignment horizontal="right" vertical="center" wrapText="1" indent="2"/>
    </xf>
    <xf numFmtId="3" fontId="8" fillId="0" borderId="1" xfId="0" applyNumberFormat="1" applyFont="1" applyBorder="1" applyAlignment="1">
      <alignment horizontal="right" vertical="center" wrapText="1" indent="2"/>
    </xf>
    <xf numFmtId="0" fontId="8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 indent="2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4" fillId="0" borderId="0" xfId="0" applyFont="1" applyAlignment="1">
      <alignment horizontal="left" vertical="center" wrapText="1" indent="5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3" fontId="13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 indent="2"/>
    </xf>
    <xf numFmtId="0" fontId="8" fillId="0" borderId="0" xfId="0" applyFont="1" applyAlignment="1">
      <alignment horizontal="left" vertical="center" wrapText="1"/>
    </xf>
    <xf numFmtId="3" fontId="10" fillId="0" borderId="0" xfId="0" applyNumberFormat="1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right" vertical="center" wrapText="1" indent="1"/>
    </xf>
    <xf numFmtId="0" fontId="11" fillId="0" borderId="0" xfId="0" applyFont="1" applyBorder="1" applyAlignment="1">
      <alignment horizontal="right" vertical="center" wrapText="1" indent="1"/>
    </xf>
    <xf numFmtId="3" fontId="11" fillId="0" borderId="0" xfId="0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</cellXfs>
  <cellStyles count="6">
    <cellStyle name="Гиперссылка" xfId="5" builtinId="8"/>
    <cellStyle name="Обычный" xfId="0" builtinId="0"/>
    <cellStyle name="Обычный 2" xfId="2"/>
    <cellStyle name="Обычный 3" xfId="1"/>
    <cellStyle name="Обычный 3 2" xfId="3"/>
    <cellStyle name="Финансовый" xfId="4" builtinId="3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69"/>
  <sheetViews>
    <sheetView topLeftCell="A43" zoomScale="90" zoomScaleNormal="90" workbookViewId="0">
      <selection activeCell="H68" sqref="H68"/>
    </sheetView>
  </sheetViews>
  <sheetFormatPr defaultRowHeight="15" x14ac:dyDescent="0.25"/>
  <cols>
    <col min="1" max="1" width="36.85546875" customWidth="1"/>
    <col min="3" max="3" width="22.28515625" style="6" customWidth="1"/>
    <col min="4" max="4" width="8.42578125" style="6" customWidth="1"/>
    <col min="5" max="5" width="16" style="6" customWidth="1"/>
    <col min="6" max="6" width="12.140625" style="6" customWidth="1"/>
    <col min="7" max="7" width="12.7109375" style="6" bestFit="1" customWidth="1"/>
    <col min="8" max="10" width="9.140625" style="6"/>
  </cols>
  <sheetData>
    <row r="1" spans="1:5" x14ac:dyDescent="0.25">
      <c r="A1" s="1"/>
    </row>
    <row r="2" spans="1:5" x14ac:dyDescent="0.25">
      <c r="A2" s="1"/>
    </row>
    <row r="3" spans="1:5" x14ac:dyDescent="0.25">
      <c r="A3" s="1"/>
    </row>
    <row r="4" spans="1:5" x14ac:dyDescent="0.25">
      <c r="A4" s="1"/>
    </row>
    <row r="5" spans="1:5" x14ac:dyDescent="0.25">
      <c r="A5" s="70"/>
      <c r="B5" s="54" t="s">
        <v>0</v>
      </c>
      <c r="C5" s="54" t="s">
        <v>92</v>
      </c>
      <c r="D5" s="71"/>
      <c r="E5" s="54" t="s">
        <v>2</v>
      </c>
    </row>
    <row r="6" spans="1:5" x14ac:dyDescent="0.25">
      <c r="A6" s="70"/>
      <c r="B6" s="54" t="s">
        <v>1</v>
      </c>
      <c r="C6" s="54" t="s">
        <v>121</v>
      </c>
      <c r="D6" s="71"/>
      <c r="E6" s="54" t="s">
        <v>99</v>
      </c>
    </row>
    <row r="7" spans="1:5" ht="15.75" thickBot="1" x14ac:dyDescent="0.3">
      <c r="A7" s="70"/>
      <c r="B7" s="2"/>
      <c r="C7" s="56" t="s">
        <v>70</v>
      </c>
      <c r="D7" s="71"/>
      <c r="E7" s="18"/>
    </row>
    <row r="8" spans="1:5" x14ac:dyDescent="0.25">
      <c r="A8" s="53" t="s">
        <v>3</v>
      </c>
      <c r="B8" s="54"/>
      <c r="C8" s="55"/>
      <c r="D8" s="55"/>
      <c r="E8" s="55"/>
    </row>
    <row r="9" spans="1:5" x14ac:dyDescent="0.25">
      <c r="A9" s="53" t="s">
        <v>71</v>
      </c>
      <c r="B9" s="54"/>
      <c r="C9" s="55"/>
      <c r="D9" s="55"/>
      <c r="E9" s="55"/>
    </row>
    <row r="10" spans="1:5" x14ac:dyDescent="0.25">
      <c r="A10" s="58" t="s">
        <v>4</v>
      </c>
      <c r="B10" s="49">
        <v>6</v>
      </c>
      <c r="C10" s="47">
        <v>2796698</v>
      </c>
      <c r="D10" s="55"/>
      <c r="E10" s="47">
        <v>2779962</v>
      </c>
    </row>
    <row r="11" spans="1:5" x14ac:dyDescent="0.25">
      <c r="A11" s="58" t="s">
        <v>5</v>
      </c>
      <c r="B11" s="54"/>
      <c r="C11" s="47">
        <v>6576</v>
      </c>
      <c r="D11" s="55"/>
      <c r="E11" s="47">
        <v>7774</v>
      </c>
    </row>
    <row r="12" spans="1:5" ht="21" x14ac:dyDescent="0.25">
      <c r="A12" s="58" t="s">
        <v>6</v>
      </c>
      <c r="B12" s="54"/>
      <c r="C12" s="47">
        <v>17609</v>
      </c>
      <c r="D12" s="55"/>
      <c r="E12" s="47">
        <v>17389</v>
      </c>
    </row>
    <row r="13" spans="1:5" ht="21" x14ac:dyDescent="0.25">
      <c r="A13" s="58" t="s">
        <v>72</v>
      </c>
      <c r="B13" s="54"/>
      <c r="C13" s="47">
        <v>27634</v>
      </c>
      <c r="D13" s="55"/>
      <c r="E13" s="47">
        <v>16164</v>
      </c>
    </row>
    <row r="14" spans="1:5" x14ac:dyDescent="0.25">
      <c r="A14" s="58" t="s">
        <v>7</v>
      </c>
      <c r="B14" s="54"/>
      <c r="C14" s="55">
        <v>440</v>
      </c>
      <c r="D14" s="55"/>
      <c r="E14" s="55">
        <v>501</v>
      </c>
    </row>
    <row r="15" spans="1:5" ht="15.75" thickBot="1" x14ac:dyDescent="0.3">
      <c r="A15" s="58" t="s">
        <v>8</v>
      </c>
      <c r="B15" s="49">
        <v>7</v>
      </c>
      <c r="C15" s="48">
        <v>140467</v>
      </c>
      <c r="D15" s="55"/>
      <c r="E15" s="48">
        <v>129784</v>
      </c>
    </row>
    <row r="16" spans="1:5" x14ac:dyDescent="0.25">
      <c r="A16" s="19"/>
      <c r="B16" s="54"/>
      <c r="C16" s="55"/>
      <c r="D16" s="55"/>
      <c r="E16" s="55"/>
    </row>
    <row r="17" spans="1:9" ht="15.75" thickBot="1" x14ac:dyDescent="0.3">
      <c r="A17" s="53" t="s">
        <v>9</v>
      </c>
      <c r="B17" s="49"/>
      <c r="C17" s="20">
        <v>2989424</v>
      </c>
      <c r="D17" s="21"/>
      <c r="E17" s="20">
        <v>2951574</v>
      </c>
      <c r="G17" s="6">
        <f>SUM(C10:C15)-C17</f>
        <v>0</v>
      </c>
      <c r="I17" s="6">
        <f>SUM(E10:E15)-E17</f>
        <v>0</v>
      </c>
    </row>
    <row r="18" spans="1:9" x14ac:dyDescent="0.25">
      <c r="A18" s="19"/>
      <c r="B18" s="54"/>
      <c r="C18" s="55"/>
      <c r="D18" s="55"/>
      <c r="E18" s="55"/>
    </row>
    <row r="19" spans="1:9" x14ac:dyDescent="0.25">
      <c r="A19" s="53" t="s">
        <v>10</v>
      </c>
      <c r="B19" s="54"/>
      <c r="C19" s="55"/>
      <c r="D19" s="55"/>
      <c r="E19" s="55"/>
    </row>
    <row r="20" spans="1:9" ht="21" x14ac:dyDescent="0.25">
      <c r="A20" s="19" t="s">
        <v>14</v>
      </c>
      <c r="B20" s="49">
        <v>8</v>
      </c>
      <c r="C20" s="47">
        <v>136913</v>
      </c>
      <c r="D20" s="55"/>
      <c r="E20" s="47">
        <v>151581</v>
      </c>
    </row>
    <row r="21" spans="1:9" x14ac:dyDescent="0.25">
      <c r="A21" s="19" t="s">
        <v>13</v>
      </c>
      <c r="B21" s="54"/>
      <c r="C21" s="47">
        <v>28697</v>
      </c>
      <c r="D21" s="55"/>
      <c r="E21" s="47">
        <v>29137</v>
      </c>
    </row>
    <row r="22" spans="1:9" x14ac:dyDescent="0.25">
      <c r="A22" s="58" t="s">
        <v>11</v>
      </c>
      <c r="B22" s="54"/>
      <c r="C22" s="47">
        <v>36453</v>
      </c>
      <c r="D22" s="55"/>
      <c r="E22" s="47">
        <v>37282</v>
      </c>
    </row>
    <row r="23" spans="1:9" ht="25.5" customHeight="1" x14ac:dyDescent="0.25">
      <c r="A23" s="58" t="s">
        <v>12</v>
      </c>
      <c r="B23" s="49">
        <v>9</v>
      </c>
      <c r="C23" s="47">
        <v>16515</v>
      </c>
      <c r="D23" s="55"/>
      <c r="E23" s="47">
        <v>13244</v>
      </c>
    </row>
    <row r="24" spans="1:9" x14ac:dyDescent="0.25">
      <c r="A24" s="58" t="s">
        <v>93</v>
      </c>
      <c r="B24" s="54"/>
      <c r="C24" s="47">
        <v>2163</v>
      </c>
      <c r="D24" s="55"/>
      <c r="E24" s="47">
        <v>2295</v>
      </c>
    </row>
    <row r="25" spans="1:9" x14ac:dyDescent="0.25">
      <c r="A25" s="58" t="s">
        <v>94</v>
      </c>
      <c r="B25" s="54"/>
      <c r="C25" s="47">
        <v>8576</v>
      </c>
      <c r="D25" s="55"/>
      <c r="E25" s="47">
        <v>2795</v>
      </c>
    </row>
    <row r="26" spans="1:9" ht="15.75" thickBot="1" x14ac:dyDescent="0.3">
      <c r="A26" s="58" t="s">
        <v>15</v>
      </c>
      <c r="B26" s="49">
        <v>10</v>
      </c>
      <c r="C26" s="48">
        <v>55489</v>
      </c>
      <c r="D26" s="55"/>
      <c r="E26" s="48">
        <v>47603</v>
      </c>
    </row>
    <row r="27" spans="1:9" x14ac:dyDescent="0.25">
      <c r="A27" s="19"/>
      <c r="B27" s="54"/>
      <c r="C27" s="55"/>
      <c r="D27" s="55"/>
      <c r="E27" s="55"/>
    </row>
    <row r="28" spans="1:9" x14ac:dyDescent="0.25">
      <c r="A28" s="19"/>
      <c r="B28" s="54"/>
      <c r="C28" s="22">
        <v>284806</v>
      </c>
      <c r="D28" s="21"/>
      <c r="E28" s="22">
        <v>283937</v>
      </c>
      <c r="G28" s="6">
        <f>SUM(C20:C26)-C28</f>
        <v>0</v>
      </c>
      <c r="I28" s="6">
        <f t="shared" ref="I28" si="0">SUM(E20:E26)-E28</f>
        <v>0</v>
      </c>
    </row>
    <row r="29" spans="1:9" ht="31.5" x14ac:dyDescent="0.25">
      <c r="A29" s="59" t="s">
        <v>123</v>
      </c>
      <c r="B29" s="49">
        <v>11</v>
      </c>
      <c r="C29" s="55">
        <v>104</v>
      </c>
      <c r="D29" s="55"/>
      <c r="E29" s="47">
        <v>106352</v>
      </c>
    </row>
    <row r="30" spans="1:9" ht="15.75" thickBot="1" x14ac:dyDescent="0.3">
      <c r="A30" s="53" t="s">
        <v>16</v>
      </c>
      <c r="B30" s="49"/>
      <c r="C30" s="20">
        <v>284910</v>
      </c>
      <c r="D30" s="21"/>
      <c r="E30" s="20">
        <v>390289</v>
      </c>
      <c r="G30" s="6">
        <f>SUM(C28:C29)-C30</f>
        <v>0</v>
      </c>
      <c r="I30" s="6">
        <f t="shared" ref="I30" si="1">SUM(E28:E29)-E30</f>
        <v>0</v>
      </c>
    </row>
    <row r="31" spans="1:9" x14ac:dyDescent="0.25">
      <c r="A31" s="53"/>
      <c r="B31" s="49"/>
      <c r="C31" s="21"/>
      <c r="D31" s="21"/>
      <c r="E31" s="21"/>
    </row>
    <row r="32" spans="1:9" ht="15.75" thickBot="1" x14ac:dyDescent="0.3">
      <c r="A32" s="53" t="s">
        <v>17</v>
      </c>
      <c r="B32" s="49"/>
      <c r="C32" s="23">
        <v>3274334</v>
      </c>
      <c r="D32" s="21"/>
      <c r="E32" s="23">
        <v>3341863</v>
      </c>
      <c r="G32" s="6">
        <f>C30+C17-C32</f>
        <v>0</v>
      </c>
      <c r="I32" s="6">
        <f t="shared" ref="I32" si="2">E30+E17-E32</f>
        <v>0</v>
      </c>
    </row>
    <row r="33" spans="1:9" ht="15.75" thickTop="1" x14ac:dyDescent="0.25">
      <c r="A33" s="19"/>
      <c r="B33" s="54"/>
      <c r="C33" s="55"/>
      <c r="D33" s="55"/>
      <c r="E33" s="55"/>
    </row>
    <row r="34" spans="1:9" x14ac:dyDescent="0.25">
      <c r="A34" s="53" t="s">
        <v>18</v>
      </c>
      <c r="B34" s="54"/>
      <c r="C34" s="55"/>
      <c r="D34" s="55"/>
      <c r="E34" s="55"/>
    </row>
    <row r="35" spans="1:9" x14ac:dyDescent="0.25">
      <c r="A35" s="53" t="s">
        <v>19</v>
      </c>
      <c r="B35" s="54"/>
      <c r="C35" s="55"/>
      <c r="D35" s="55"/>
      <c r="E35" s="55"/>
    </row>
    <row r="36" spans="1:9" x14ac:dyDescent="0.25">
      <c r="A36" s="58" t="s">
        <v>20</v>
      </c>
      <c r="B36" s="54"/>
      <c r="C36" s="47">
        <v>1082299</v>
      </c>
      <c r="D36" s="55"/>
      <c r="E36" s="47">
        <v>1082299</v>
      </c>
    </row>
    <row r="37" spans="1:9" x14ac:dyDescent="0.25">
      <c r="A37" s="58" t="s">
        <v>21</v>
      </c>
      <c r="B37" s="49">
        <v>12</v>
      </c>
      <c r="C37" s="47">
        <v>-50351</v>
      </c>
      <c r="D37" s="55"/>
      <c r="E37" s="47">
        <v>-37600</v>
      </c>
    </row>
    <row r="38" spans="1:9" ht="21" x14ac:dyDescent="0.25">
      <c r="A38" s="58" t="s">
        <v>22</v>
      </c>
      <c r="B38" s="49"/>
      <c r="C38" s="47">
        <v>7304</v>
      </c>
      <c r="D38" s="55"/>
      <c r="E38" s="47">
        <v>6461</v>
      </c>
    </row>
    <row r="39" spans="1:9" ht="21.75" thickBot="1" x14ac:dyDescent="0.3">
      <c r="A39" s="58" t="s">
        <v>122</v>
      </c>
      <c r="B39" s="55"/>
      <c r="C39" s="48">
        <v>-51807</v>
      </c>
      <c r="D39" s="55"/>
      <c r="E39" s="48">
        <v>78697</v>
      </c>
    </row>
    <row r="40" spans="1:9" x14ac:dyDescent="0.25">
      <c r="A40" s="19"/>
      <c r="B40" s="55"/>
      <c r="C40" s="55"/>
      <c r="D40" s="55"/>
      <c r="E40" s="55"/>
    </row>
    <row r="41" spans="1:9" x14ac:dyDescent="0.25">
      <c r="A41" s="58" t="s">
        <v>73</v>
      </c>
      <c r="B41" s="55"/>
      <c r="C41" s="47">
        <v>987445</v>
      </c>
      <c r="D41" s="55"/>
      <c r="E41" s="47">
        <v>1129857</v>
      </c>
      <c r="G41" s="6">
        <f>SUM(C36:C39)-C41</f>
        <v>0</v>
      </c>
      <c r="I41" s="6">
        <f>SUM(E36:E39)-E41</f>
        <v>0</v>
      </c>
    </row>
    <row r="42" spans="1:9" ht="15.75" thickBot="1" x14ac:dyDescent="0.3">
      <c r="A42" s="58" t="s">
        <v>74</v>
      </c>
      <c r="B42" s="55"/>
      <c r="C42" s="48">
        <v>11537</v>
      </c>
      <c r="D42" s="55"/>
      <c r="E42" s="48">
        <v>25647</v>
      </c>
    </row>
    <row r="43" spans="1:9" x14ac:dyDescent="0.25">
      <c r="A43" s="19"/>
      <c r="B43" s="55"/>
      <c r="C43" s="55"/>
      <c r="D43" s="55"/>
      <c r="E43" s="55"/>
    </row>
    <row r="44" spans="1:9" ht="15.75" thickBot="1" x14ac:dyDescent="0.3">
      <c r="A44" s="53" t="s">
        <v>23</v>
      </c>
      <c r="B44" s="49"/>
      <c r="C44" s="23">
        <v>998982</v>
      </c>
      <c r="D44" s="21"/>
      <c r="E44" s="23">
        <v>1155504</v>
      </c>
      <c r="G44" s="6">
        <f>SUM(C41:C42)-C44</f>
        <v>0</v>
      </c>
      <c r="I44" s="6">
        <f t="shared" ref="I44" si="3">SUM(E41:E42)-E44</f>
        <v>0</v>
      </c>
    </row>
    <row r="45" spans="1:9" ht="15.75" thickTop="1" x14ac:dyDescent="0.25">
      <c r="A45" s="3"/>
      <c r="B45" s="4"/>
      <c r="C45" s="13"/>
      <c r="D45" s="13"/>
      <c r="E45" s="11"/>
    </row>
    <row r="46" spans="1:9" x14ac:dyDescent="0.25">
      <c r="A46" s="3" t="s">
        <v>25</v>
      </c>
      <c r="B46" s="52"/>
      <c r="C46" s="60"/>
      <c r="D46" s="60"/>
      <c r="E46" s="60"/>
    </row>
    <row r="47" spans="1:9" x14ac:dyDescent="0.25">
      <c r="A47" s="57" t="s">
        <v>26</v>
      </c>
      <c r="B47" s="49">
        <v>13</v>
      </c>
      <c r="C47" s="50">
        <v>1505725</v>
      </c>
      <c r="D47" s="52"/>
      <c r="E47" s="50">
        <v>1395536</v>
      </c>
    </row>
    <row r="48" spans="1:9" x14ac:dyDescent="0.25">
      <c r="A48" s="57" t="s">
        <v>75</v>
      </c>
      <c r="B48" s="49"/>
      <c r="C48" s="50">
        <v>260371</v>
      </c>
      <c r="D48" s="52"/>
      <c r="E48" s="50">
        <v>254968</v>
      </c>
    </row>
    <row r="49" spans="1:9" ht="21" x14ac:dyDescent="0.25">
      <c r="A49" s="57" t="s">
        <v>27</v>
      </c>
      <c r="B49" s="49"/>
      <c r="C49" s="50">
        <v>39639</v>
      </c>
      <c r="D49" s="52"/>
      <c r="E49" s="50">
        <v>39278</v>
      </c>
    </row>
    <row r="50" spans="1:9" x14ac:dyDescent="0.25">
      <c r="A50" s="57" t="s">
        <v>95</v>
      </c>
      <c r="B50" s="49">
        <v>14</v>
      </c>
      <c r="C50" s="50">
        <v>48461</v>
      </c>
      <c r="D50" s="52"/>
      <c r="E50" s="50">
        <v>20325</v>
      </c>
      <c r="F50" s="11"/>
      <c r="G50" s="11"/>
    </row>
    <row r="51" spans="1:9" ht="15.75" thickBot="1" x14ac:dyDescent="0.3">
      <c r="A51" s="57" t="s">
        <v>66</v>
      </c>
      <c r="B51" s="49">
        <v>15</v>
      </c>
      <c r="C51" s="51">
        <v>28848</v>
      </c>
      <c r="D51" s="52"/>
      <c r="E51" s="51">
        <v>28287</v>
      </c>
      <c r="F51" s="11"/>
      <c r="G51" s="11"/>
    </row>
    <row r="52" spans="1:9" x14ac:dyDescent="0.25">
      <c r="A52" s="57"/>
      <c r="B52" s="49"/>
      <c r="C52" s="52"/>
      <c r="D52" s="52"/>
      <c r="E52" s="52"/>
      <c r="F52" s="11"/>
      <c r="G52" s="11"/>
    </row>
    <row r="53" spans="1:9" ht="15.75" thickBot="1" x14ac:dyDescent="0.3">
      <c r="A53" s="3" t="s">
        <v>28</v>
      </c>
      <c r="B53" s="54"/>
      <c r="C53" s="24">
        <v>1883044</v>
      </c>
      <c r="D53" s="5"/>
      <c r="E53" s="24">
        <v>1738394</v>
      </c>
      <c r="F53" s="11"/>
      <c r="G53" s="6">
        <f>SUM(C46:C51)-C53</f>
        <v>0</v>
      </c>
      <c r="I53" s="6">
        <f t="shared" ref="I53" si="4">SUM(E46:E51)-E53</f>
        <v>0</v>
      </c>
    </row>
    <row r="54" spans="1:9" x14ac:dyDescent="0.25">
      <c r="A54" s="57"/>
      <c r="B54" s="49"/>
      <c r="C54" s="52"/>
      <c r="D54" s="52"/>
      <c r="E54" s="52"/>
      <c r="F54" s="11"/>
      <c r="G54" s="11"/>
    </row>
    <row r="55" spans="1:9" x14ac:dyDescent="0.25">
      <c r="A55" s="3" t="s">
        <v>29</v>
      </c>
      <c r="B55" s="49"/>
      <c r="C55" s="52"/>
      <c r="D55" s="52"/>
      <c r="E55" s="52"/>
      <c r="F55" s="11"/>
      <c r="G55" s="11"/>
    </row>
    <row r="56" spans="1:9" x14ac:dyDescent="0.25">
      <c r="A56" s="57" t="s">
        <v>26</v>
      </c>
      <c r="B56" s="49">
        <v>13</v>
      </c>
      <c r="C56" s="50">
        <v>121352</v>
      </c>
      <c r="D56" s="52"/>
      <c r="E56" s="50">
        <v>90570</v>
      </c>
      <c r="F56" s="11"/>
      <c r="G56" s="11"/>
    </row>
    <row r="57" spans="1:9" x14ac:dyDescent="0.25">
      <c r="A57" s="57" t="s">
        <v>76</v>
      </c>
      <c r="B57" s="49">
        <v>16</v>
      </c>
      <c r="C57" s="50">
        <v>95891</v>
      </c>
      <c r="D57" s="52"/>
      <c r="E57" s="50">
        <v>116912</v>
      </c>
      <c r="F57" s="11"/>
      <c r="G57" s="11"/>
    </row>
    <row r="58" spans="1:9" x14ac:dyDescent="0.25">
      <c r="A58" s="57" t="s">
        <v>30</v>
      </c>
      <c r="B58" s="49"/>
      <c r="C58" s="50">
        <v>10180</v>
      </c>
      <c r="D58" s="52"/>
      <c r="E58" s="50">
        <v>22231</v>
      </c>
      <c r="F58" s="11"/>
      <c r="G58" s="11"/>
    </row>
    <row r="59" spans="1:9" ht="21" x14ac:dyDescent="0.25">
      <c r="A59" s="57" t="s">
        <v>27</v>
      </c>
      <c r="B59" s="49"/>
      <c r="C59" s="50">
        <v>5101</v>
      </c>
      <c r="D59" s="52"/>
      <c r="E59" s="50">
        <v>5101</v>
      </c>
      <c r="F59" s="11"/>
      <c r="G59" s="11"/>
    </row>
    <row r="60" spans="1:9" x14ac:dyDescent="0.25">
      <c r="A60" s="57" t="s">
        <v>95</v>
      </c>
      <c r="B60" s="49">
        <v>14</v>
      </c>
      <c r="C60" s="50">
        <v>24292</v>
      </c>
      <c r="D60" s="52"/>
      <c r="E60" s="50">
        <v>6238</v>
      </c>
      <c r="F60" s="11"/>
      <c r="G60" s="11"/>
    </row>
    <row r="61" spans="1:9" ht="21" x14ac:dyDescent="0.25">
      <c r="A61" s="57" t="s">
        <v>96</v>
      </c>
      <c r="B61" s="49">
        <v>17</v>
      </c>
      <c r="C61" s="50">
        <v>48559</v>
      </c>
      <c r="D61" s="52"/>
      <c r="E61" s="50">
        <v>61662</v>
      </c>
      <c r="F61" s="11"/>
      <c r="G61" s="11"/>
    </row>
    <row r="62" spans="1:9" ht="21" x14ac:dyDescent="0.25">
      <c r="A62" s="57" t="s">
        <v>97</v>
      </c>
      <c r="B62" s="49"/>
      <c r="C62" s="50">
        <v>1029</v>
      </c>
      <c r="D62" s="52"/>
      <c r="E62" s="50">
        <v>1164</v>
      </c>
      <c r="F62" s="11"/>
      <c r="G62" s="11"/>
    </row>
    <row r="63" spans="1:9" ht="15.75" thickBot="1" x14ac:dyDescent="0.3">
      <c r="A63" s="57" t="s">
        <v>67</v>
      </c>
      <c r="B63" s="49">
        <v>15</v>
      </c>
      <c r="C63" s="51">
        <v>85904</v>
      </c>
      <c r="D63" s="52"/>
      <c r="E63" s="51">
        <v>58431</v>
      </c>
      <c r="F63" s="11"/>
      <c r="G63" s="11"/>
    </row>
    <row r="64" spans="1:9" x14ac:dyDescent="0.25">
      <c r="A64" s="57"/>
      <c r="B64" s="49"/>
      <c r="C64" s="32">
        <v>392308</v>
      </c>
      <c r="D64" s="52"/>
      <c r="E64" s="32">
        <v>362309</v>
      </c>
      <c r="F64" s="11"/>
      <c r="G64" s="6">
        <f>SUM(C56:C63)-C64</f>
        <v>0</v>
      </c>
      <c r="I64" s="6">
        <f>SUM(E56:E63)-E64</f>
        <v>0</v>
      </c>
    </row>
    <row r="65" spans="1:9" ht="31.5" x14ac:dyDescent="0.25">
      <c r="A65" s="57" t="s">
        <v>124</v>
      </c>
      <c r="B65" s="49">
        <v>11</v>
      </c>
      <c r="C65" s="52" t="s">
        <v>60</v>
      </c>
      <c r="D65" s="52"/>
      <c r="E65" s="50">
        <v>85656</v>
      </c>
      <c r="F65" s="11"/>
      <c r="G65" s="11"/>
    </row>
    <row r="66" spans="1:9" ht="15.75" thickBot="1" x14ac:dyDescent="0.3">
      <c r="A66" s="3" t="s">
        <v>31</v>
      </c>
      <c r="B66" s="54"/>
      <c r="C66" s="24">
        <v>392308</v>
      </c>
      <c r="D66" s="5"/>
      <c r="E66" s="24">
        <v>447965</v>
      </c>
      <c r="F66" s="11"/>
      <c r="G66" s="11">
        <f>SUM(C64:C65)-C66</f>
        <v>0</v>
      </c>
      <c r="I66" s="11">
        <f>SUM(E64:E65)-E66</f>
        <v>0</v>
      </c>
    </row>
    <row r="67" spans="1:9" ht="15.75" thickBot="1" x14ac:dyDescent="0.3">
      <c r="A67" s="3" t="s">
        <v>32</v>
      </c>
      <c r="B67" s="54"/>
      <c r="C67" s="24">
        <v>2275352</v>
      </c>
      <c r="D67" s="5"/>
      <c r="E67" s="24">
        <v>2186359</v>
      </c>
      <c r="F67" s="11"/>
      <c r="G67" s="11">
        <f>C66+C53-C67</f>
        <v>0</v>
      </c>
      <c r="I67" s="11">
        <f>E66+E53-E67</f>
        <v>0</v>
      </c>
    </row>
    <row r="68" spans="1:9" ht="15.75" thickBot="1" x14ac:dyDescent="0.3">
      <c r="A68" s="3" t="s">
        <v>33</v>
      </c>
      <c r="B68" s="54"/>
      <c r="C68" s="25">
        <v>3274334</v>
      </c>
      <c r="D68" s="5"/>
      <c r="E68" s="25">
        <v>3341863</v>
      </c>
      <c r="F68" s="11"/>
      <c r="G68" s="11">
        <f>C67+C44-C68</f>
        <v>0</v>
      </c>
      <c r="H68" s="11"/>
      <c r="I68" s="11">
        <f t="shared" ref="I68" si="5">E67+E44-E68</f>
        <v>0</v>
      </c>
    </row>
    <row r="69" spans="1:9" ht="15.75" thickTop="1" x14ac:dyDescent="0.25">
      <c r="A69" s="17"/>
      <c r="B69" s="17"/>
      <c r="C69" s="11"/>
      <c r="D69" s="11"/>
      <c r="E69" s="11"/>
      <c r="F69" s="11"/>
      <c r="G69" s="11"/>
    </row>
  </sheetData>
  <mergeCells count="2">
    <mergeCell ref="A5:A7"/>
    <mergeCell ref="D5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S53"/>
  <sheetViews>
    <sheetView zoomScale="90" zoomScaleNormal="90" workbookViewId="0">
      <selection activeCell="G56" sqref="G56"/>
    </sheetView>
  </sheetViews>
  <sheetFormatPr defaultRowHeight="15" x14ac:dyDescent="0.25"/>
  <cols>
    <col min="1" max="1" width="63.42578125" style="17" customWidth="1"/>
    <col min="2" max="2" width="9.140625" style="17"/>
    <col min="3" max="6" width="11.7109375" style="11" customWidth="1"/>
    <col min="7" max="7" width="10" style="11" bestFit="1" customWidth="1"/>
    <col min="8" max="19" width="9.140625" style="11"/>
    <col min="20" max="16384" width="9.140625" style="17"/>
  </cols>
  <sheetData>
    <row r="1" spans="1:9" x14ac:dyDescent="0.25">
      <c r="A1" s="26"/>
    </row>
    <row r="2" spans="1:9" x14ac:dyDescent="0.25">
      <c r="A2" s="26"/>
    </row>
    <row r="3" spans="1:9" x14ac:dyDescent="0.25">
      <c r="A3" s="27"/>
    </row>
    <row r="4" spans="1:9" ht="21.75" customHeight="1" thickBot="1" x14ac:dyDescent="0.3">
      <c r="A4" s="10"/>
      <c r="B4" s="54" t="s">
        <v>24</v>
      </c>
      <c r="C4" s="72" t="s">
        <v>98</v>
      </c>
      <c r="D4" s="72"/>
      <c r="E4" s="72"/>
    </row>
    <row r="5" spans="1:9" ht="15.75" thickBot="1" x14ac:dyDescent="0.3">
      <c r="A5" s="57"/>
      <c r="B5" s="52"/>
      <c r="C5" s="56" t="s">
        <v>125</v>
      </c>
      <c r="D5" s="30"/>
      <c r="E5" s="31" t="s">
        <v>99</v>
      </c>
    </row>
    <row r="6" spans="1:9" x14ac:dyDescent="0.25">
      <c r="A6" s="3" t="s">
        <v>34</v>
      </c>
      <c r="B6" s="52"/>
      <c r="C6" s="52"/>
      <c r="D6" s="52"/>
      <c r="E6" s="52"/>
    </row>
    <row r="7" spans="1:9" x14ac:dyDescent="0.25">
      <c r="A7" s="3" t="s">
        <v>35</v>
      </c>
      <c r="B7" s="52"/>
      <c r="C7" s="52"/>
      <c r="D7" s="52"/>
      <c r="E7" s="52"/>
      <c r="F7" s="29"/>
    </row>
    <row r="8" spans="1:9" ht="28.5" customHeight="1" x14ac:dyDescent="0.25">
      <c r="A8" s="57" t="s">
        <v>36</v>
      </c>
      <c r="B8" s="49">
        <v>18</v>
      </c>
      <c r="C8" s="50">
        <v>236632</v>
      </c>
      <c r="D8" s="52"/>
      <c r="E8" s="50">
        <v>202960</v>
      </c>
      <c r="F8" s="29"/>
    </row>
    <row r="9" spans="1:9" x14ac:dyDescent="0.25">
      <c r="A9" s="57" t="s">
        <v>37</v>
      </c>
      <c r="B9" s="49">
        <v>18</v>
      </c>
      <c r="C9" s="50">
        <v>17873</v>
      </c>
      <c r="D9" s="52"/>
      <c r="E9" s="50">
        <v>19518</v>
      </c>
      <c r="F9" s="12"/>
    </row>
    <row r="10" spans="1:9" x14ac:dyDescent="0.25">
      <c r="A10" s="57" t="s">
        <v>38</v>
      </c>
      <c r="B10" s="49"/>
      <c r="C10" s="50">
        <v>4383</v>
      </c>
      <c r="D10" s="52"/>
      <c r="E10" s="50">
        <v>4617</v>
      </c>
      <c r="F10" s="13"/>
    </row>
    <row r="11" spans="1:9" ht="15.75" thickBot="1" x14ac:dyDescent="0.3">
      <c r="A11" s="57" t="s">
        <v>39</v>
      </c>
      <c r="B11" s="49">
        <v>19</v>
      </c>
      <c r="C11" s="50">
        <v>14012</v>
      </c>
      <c r="D11" s="52"/>
      <c r="E11" s="50">
        <v>17967</v>
      </c>
      <c r="F11" s="13"/>
    </row>
    <row r="12" spans="1:9" x14ac:dyDescent="0.25">
      <c r="A12" s="57"/>
      <c r="B12" s="52"/>
      <c r="C12" s="30"/>
      <c r="D12" s="52"/>
      <c r="E12" s="30"/>
      <c r="F12" s="13"/>
    </row>
    <row r="13" spans="1:9" ht="15.75" thickBot="1" x14ac:dyDescent="0.3">
      <c r="A13" s="3" t="s">
        <v>40</v>
      </c>
      <c r="B13" s="5"/>
      <c r="C13" s="24">
        <v>272900</v>
      </c>
      <c r="D13" s="5"/>
      <c r="E13" s="24">
        <v>245062</v>
      </c>
      <c r="F13" s="13"/>
      <c r="G13" s="11">
        <f>SUM(C8:C11)-C13</f>
        <v>0</v>
      </c>
      <c r="I13" s="11">
        <f>SUM(E8:E11)-E13</f>
        <v>0</v>
      </c>
    </row>
    <row r="14" spans="1:9" x14ac:dyDescent="0.25">
      <c r="A14" s="57"/>
      <c r="B14" s="52"/>
      <c r="C14" s="52"/>
      <c r="D14" s="52"/>
      <c r="E14" s="52"/>
      <c r="F14" s="13"/>
    </row>
    <row r="15" spans="1:9" ht="15.75" thickBot="1" x14ac:dyDescent="0.3">
      <c r="A15" s="57" t="s">
        <v>41</v>
      </c>
      <c r="B15" s="49">
        <v>20</v>
      </c>
      <c r="C15" s="51">
        <v>-217354</v>
      </c>
      <c r="D15" s="52"/>
      <c r="E15" s="50">
        <v>-204195</v>
      </c>
      <c r="F15" s="13"/>
    </row>
    <row r="16" spans="1:9" x14ac:dyDescent="0.25">
      <c r="A16" s="57"/>
      <c r="B16" s="52"/>
      <c r="C16" s="52"/>
      <c r="D16" s="52"/>
      <c r="E16" s="30"/>
      <c r="F16" s="13"/>
    </row>
    <row r="17" spans="1:9" ht="15.75" thickBot="1" x14ac:dyDescent="0.3">
      <c r="A17" s="3" t="s">
        <v>100</v>
      </c>
      <c r="B17" s="5"/>
      <c r="C17" s="24">
        <v>55546</v>
      </c>
      <c r="D17" s="5"/>
      <c r="E17" s="24">
        <v>40867</v>
      </c>
      <c r="F17" s="14"/>
      <c r="G17" s="11">
        <f>SUM(C13:C15)-C17</f>
        <v>0</v>
      </c>
      <c r="I17" s="11">
        <f>SUM(E13:E15)-E17</f>
        <v>0</v>
      </c>
    </row>
    <row r="18" spans="1:9" x14ac:dyDescent="0.25">
      <c r="A18" s="3"/>
      <c r="B18" s="5"/>
      <c r="C18" s="52"/>
      <c r="D18" s="52"/>
      <c r="E18" s="52"/>
      <c r="F18" s="13"/>
    </row>
    <row r="19" spans="1:9" x14ac:dyDescent="0.25">
      <c r="A19" s="57" t="s">
        <v>42</v>
      </c>
      <c r="B19" s="49">
        <v>21</v>
      </c>
      <c r="C19" s="50">
        <v>-20068</v>
      </c>
      <c r="D19" s="52"/>
      <c r="E19" s="50">
        <v>-27062</v>
      </c>
      <c r="F19" s="13"/>
    </row>
    <row r="20" spans="1:9" x14ac:dyDescent="0.25">
      <c r="A20" s="57" t="s">
        <v>44</v>
      </c>
      <c r="B20" s="49"/>
      <c r="C20" s="50">
        <v>2254</v>
      </c>
      <c r="D20" s="52"/>
      <c r="E20" s="52">
        <v>938</v>
      </c>
      <c r="F20" s="13"/>
    </row>
    <row r="21" spans="1:9" x14ac:dyDescent="0.25">
      <c r="A21" s="57" t="s">
        <v>43</v>
      </c>
      <c r="B21" s="49">
        <v>22</v>
      </c>
      <c r="C21" s="50">
        <v>-31852</v>
      </c>
      <c r="D21" s="52"/>
      <c r="E21" s="50">
        <v>-24487</v>
      </c>
      <c r="F21" s="14"/>
    </row>
    <row r="22" spans="1:9" x14ac:dyDescent="0.25">
      <c r="A22" s="57" t="s">
        <v>126</v>
      </c>
      <c r="B22" s="52"/>
      <c r="C22" s="50">
        <v>-88831</v>
      </c>
      <c r="D22" s="52"/>
      <c r="E22" s="50">
        <v>6096</v>
      </c>
      <c r="F22" s="13"/>
    </row>
    <row r="23" spans="1:9" x14ac:dyDescent="0.25">
      <c r="A23" s="57" t="s">
        <v>127</v>
      </c>
      <c r="B23" s="49"/>
      <c r="C23" s="50">
        <v>2494</v>
      </c>
      <c r="D23" s="52"/>
      <c r="E23" s="50">
        <v>1172</v>
      </c>
      <c r="F23" s="13"/>
    </row>
    <row r="24" spans="1:9" x14ac:dyDescent="0.25">
      <c r="A24" s="57" t="s">
        <v>45</v>
      </c>
      <c r="B24" s="52"/>
      <c r="C24" s="50">
        <v>-5260</v>
      </c>
      <c r="D24" s="52"/>
      <c r="E24" s="50">
        <v>-3227</v>
      </c>
      <c r="F24" s="13"/>
    </row>
    <row r="25" spans="1:9" ht="15.75" thickBot="1" x14ac:dyDescent="0.3">
      <c r="A25" s="57" t="s">
        <v>101</v>
      </c>
      <c r="B25" s="52"/>
      <c r="C25" s="50">
        <v>-14004</v>
      </c>
      <c r="D25" s="52"/>
      <c r="E25" s="52">
        <v>966</v>
      </c>
      <c r="F25" s="13"/>
    </row>
    <row r="26" spans="1:9" x14ac:dyDescent="0.25">
      <c r="A26" s="57"/>
      <c r="B26" s="52"/>
      <c r="C26" s="30"/>
      <c r="D26" s="52"/>
      <c r="E26" s="30"/>
      <c r="F26" s="13"/>
    </row>
    <row r="27" spans="1:9" x14ac:dyDescent="0.25">
      <c r="A27" s="3" t="s">
        <v>128</v>
      </c>
      <c r="B27" s="5"/>
      <c r="C27" s="32">
        <v>-99721</v>
      </c>
      <c r="D27" s="5"/>
      <c r="E27" s="32">
        <v>-4737</v>
      </c>
      <c r="F27" s="13"/>
      <c r="G27" s="11">
        <f>SUM(C17:C25)-C27</f>
        <v>0</v>
      </c>
      <c r="I27" s="11">
        <f>SUM(E17:E25)-E27</f>
        <v>0</v>
      </c>
    </row>
    <row r="28" spans="1:9" x14ac:dyDescent="0.25">
      <c r="A28" s="57" t="s">
        <v>102</v>
      </c>
      <c r="B28" s="52"/>
      <c r="C28" s="50">
        <v>-5856</v>
      </c>
      <c r="D28" s="52"/>
      <c r="E28" s="52">
        <v>-680</v>
      </c>
      <c r="F28" s="13"/>
    </row>
    <row r="29" spans="1:9" ht="15.75" thickBot="1" x14ac:dyDescent="0.3">
      <c r="A29" s="3" t="s">
        <v>129</v>
      </c>
      <c r="B29" s="5"/>
      <c r="C29" s="24">
        <v>-105577</v>
      </c>
      <c r="D29" s="5"/>
      <c r="E29" s="24">
        <v>-5417</v>
      </c>
      <c r="F29" s="13"/>
      <c r="G29" s="11">
        <f>SUM(C27:C28)-C29</f>
        <v>0</v>
      </c>
      <c r="I29" s="11">
        <f>SUM(E27:E28)-E29</f>
        <v>0</v>
      </c>
    </row>
    <row r="30" spans="1:9" x14ac:dyDescent="0.25">
      <c r="A30" s="57"/>
      <c r="B30" s="52"/>
      <c r="C30" s="52"/>
      <c r="D30" s="52"/>
      <c r="E30" s="52"/>
      <c r="F30" s="28"/>
    </row>
    <row r="31" spans="1:9" x14ac:dyDescent="0.25">
      <c r="A31" s="3" t="s">
        <v>46</v>
      </c>
      <c r="B31" s="52"/>
      <c r="C31" s="52"/>
      <c r="D31" s="52"/>
      <c r="E31" s="52"/>
      <c r="F31" s="28"/>
    </row>
    <row r="32" spans="1:9" ht="15.75" thickBot="1" x14ac:dyDescent="0.3">
      <c r="A32" s="57" t="s">
        <v>130</v>
      </c>
      <c r="B32" s="49">
        <v>11</v>
      </c>
      <c r="C32" s="33">
        <v>-188</v>
      </c>
      <c r="D32" s="52"/>
      <c r="E32" s="51">
        <v>-3132</v>
      </c>
      <c r="F32" s="29"/>
    </row>
    <row r="33" spans="1:9" ht="15.75" thickBot="1" x14ac:dyDescent="0.3">
      <c r="A33" s="3" t="s">
        <v>131</v>
      </c>
      <c r="B33" s="5"/>
      <c r="C33" s="25">
        <v>-105765</v>
      </c>
      <c r="D33" s="5"/>
      <c r="E33" s="25">
        <v>-8549</v>
      </c>
      <c r="F33" s="28"/>
      <c r="G33" s="11">
        <f>SUM(C29:C32)-C33</f>
        <v>0</v>
      </c>
      <c r="I33" s="11">
        <f>SUM(E29:E32)-E33</f>
        <v>0</v>
      </c>
    </row>
    <row r="34" spans="1:9" ht="21.75" thickTop="1" x14ac:dyDescent="0.25">
      <c r="A34" s="3" t="s">
        <v>132</v>
      </c>
      <c r="B34" s="52"/>
      <c r="C34" s="52"/>
      <c r="D34" s="52"/>
      <c r="E34" s="52"/>
      <c r="F34" s="28"/>
    </row>
    <row r="35" spans="1:9" ht="21" x14ac:dyDescent="0.25">
      <c r="A35" s="7" t="s">
        <v>103</v>
      </c>
      <c r="B35" s="52"/>
      <c r="C35" s="52"/>
      <c r="D35" s="52"/>
      <c r="E35" s="52"/>
      <c r="F35" s="29"/>
    </row>
    <row r="36" spans="1:9" ht="21" x14ac:dyDescent="0.25">
      <c r="A36" s="57" t="s">
        <v>133</v>
      </c>
      <c r="B36" s="49"/>
      <c r="C36" s="50">
        <v>-12751</v>
      </c>
      <c r="D36" s="52"/>
      <c r="E36" s="50">
        <v>2525</v>
      </c>
    </row>
    <row r="37" spans="1:9" ht="21" x14ac:dyDescent="0.25">
      <c r="A37" s="57" t="s">
        <v>104</v>
      </c>
      <c r="B37" s="49">
        <v>18</v>
      </c>
      <c r="C37" s="52" t="s">
        <v>60</v>
      </c>
      <c r="D37" s="52"/>
      <c r="E37" s="50">
        <v>19005</v>
      </c>
      <c r="F37" s="13"/>
    </row>
    <row r="38" spans="1:9" ht="21.75" thickBot="1" x14ac:dyDescent="0.3">
      <c r="A38" s="57" t="s">
        <v>105</v>
      </c>
      <c r="B38" s="52"/>
      <c r="C38" s="33">
        <v>843</v>
      </c>
      <c r="D38" s="52"/>
      <c r="E38" s="33">
        <v>446</v>
      </c>
      <c r="F38" s="13"/>
    </row>
    <row r="39" spans="1:9" ht="15.75" thickBot="1" x14ac:dyDescent="0.3">
      <c r="A39" s="3" t="s">
        <v>134</v>
      </c>
      <c r="B39" s="5"/>
      <c r="C39" s="24">
        <v>-11908</v>
      </c>
      <c r="D39" s="5"/>
      <c r="E39" s="24">
        <v>21976</v>
      </c>
      <c r="F39" s="13"/>
      <c r="G39" s="11">
        <f>SUM(C35:C38)-C39</f>
        <v>0</v>
      </c>
      <c r="I39" s="11">
        <f>SUM(E35:E38)-E39</f>
        <v>0</v>
      </c>
    </row>
    <row r="40" spans="1:9" ht="15.75" thickBot="1" x14ac:dyDescent="0.3">
      <c r="A40" s="3" t="s">
        <v>135</v>
      </c>
      <c r="B40" s="5"/>
      <c r="C40" s="25">
        <v>-117673</v>
      </c>
      <c r="D40" s="5"/>
      <c r="E40" s="25">
        <v>13427</v>
      </c>
      <c r="F40" s="13"/>
      <c r="G40" s="11">
        <f>C39+C33-C40</f>
        <v>0</v>
      </c>
      <c r="I40" s="11">
        <f>E39+E33-E40</f>
        <v>0</v>
      </c>
    </row>
    <row r="41" spans="1:9" ht="15.75" thickTop="1" x14ac:dyDescent="0.25">
      <c r="A41" s="3" t="s">
        <v>77</v>
      </c>
      <c r="B41" s="52"/>
      <c r="C41" s="52"/>
      <c r="D41" s="52"/>
      <c r="E41" s="52"/>
      <c r="F41" s="14"/>
    </row>
    <row r="42" spans="1:9" x14ac:dyDescent="0.25">
      <c r="A42" s="57" t="s">
        <v>47</v>
      </c>
      <c r="B42" s="52"/>
      <c r="C42" s="50">
        <v>-105695</v>
      </c>
      <c r="D42" s="52"/>
      <c r="E42" s="50">
        <v>-8640</v>
      </c>
      <c r="F42" s="14"/>
    </row>
    <row r="43" spans="1:9" ht="15.75" thickBot="1" x14ac:dyDescent="0.3">
      <c r="A43" s="57" t="s">
        <v>78</v>
      </c>
      <c r="B43" s="52"/>
      <c r="C43" s="33">
        <v>-70</v>
      </c>
      <c r="D43" s="52"/>
      <c r="E43" s="33">
        <v>91</v>
      </c>
      <c r="F43" s="13"/>
    </row>
    <row r="44" spans="1:9" ht="15.75" thickBot="1" x14ac:dyDescent="0.3">
      <c r="A44" s="57"/>
      <c r="B44" s="52"/>
      <c r="C44" s="25">
        <v>-105765</v>
      </c>
      <c r="D44" s="5"/>
      <c r="E44" s="25">
        <v>-8549</v>
      </c>
      <c r="F44" s="13"/>
      <c r="G44" s="11">
        <f>SUM(C42:C43)-C44</f>
        <v>0</v>
      </c>
      <c r="I44" s="11">
        <f>SUM(E42:E43)-E44</f>
        <v>0</v>
      </c>
    </row>
    <row r="45" spans="1:9" ht="15.75" thickTop="1" x14ac:dyDescent="0.25">
      <c r="A45" s="3" t="s">
        <v>136</v>
      </c>
      <c r="B45" s="52"/>
      <c r="C45" s="52"/>
      <c r="D45" s="52"/>
      <c r="E45" s="52"/>
      <c r="F45" s="13"/>
    </row>
    <row r="46" spans="1:9" x14ac:dyDescent="0.25">
      <c r="A46" s="57" t="s">
        <v>47</v>
      </c>
      <c r="B46" s="52"/>
      <c r="C46" s="50">
        <v>-117603</v>
      </c>
      <c r="D46" s="52"/>
      <c r="E46" s="50">
        <v>13336</v>
      </c>
      <c r="F46" s="14"/>
    </row>
    <row r="47" spans="1:9" ht="15.75" thickBot="1" x14ac:dyDescent="0.3">
      <c r="A47" s="57" t="s">
        <v>78</v>
      </c>
      <c r="B47" s="52"/>
      <c r="C47" s="33">
        <v>-70</v>
      </c>
      <c r="D47" s="52"/>
      <c r="E47" s="33">
        <v>91</v>
      </c>
      <c r="F47" s="13"/>
    </row>
    <row r="48" spans="1:9" ht="15.75" thickBot="1" x14ac:dyDescent="0.3">
      <c r="A48" s="57"/>
      <c r="B48" s="52"/>
      <c r="C48" s="25">
        <v>-117673</v>
      </c>
      <c r="D48" s="5"/>
      <c r="E48" s="25">
        <v>13427</v>
      </c>
      <c r="F48" s="13"/>
      <c r="G48" s="11">
        <f>SUM(C46:C47)-C48</f>
        <v>0</v>
      </c>
      <c r="I48" s="11">
        <f>SUM(E46:E47)-E48</f>
        <v>0</v>
      </c>
    </row>
    <row r="49" spans="1:6" ht="21.75" thickTop="1" x14ac:dyDescent="0.25">
      <c r="A49" s="3" t="s">
        <v>137</v>
      </c>
      <c r="B49" s="49">
        <v>24</v>
      </c>
      <c r="C49" s="5">
        <v>-213</v>
      </c>
      <c r="D49" s="5"/>
      <c r="E49" s="5">
        <v>-17</v>
      </c>
      <c r="F49" s="13"/>
    </row>
    <row r="50" spans="1:6" x14ac:dyDescent="0.25">
      <c r="A50" s="3" t="s">
        <v>138</v>
      </c>
      <c r="B50" s="49">
        <v>24</v>
      </c>
      <c r="C50" s="5">
        <v>-213</v>
      </c>
      <c r="D50" s="5"/>
      <c r="E50" s="5">
        <v>-11</v>
      </c>
      <c r="F50" s="14"/>
    </row>
    <row r="51" spans="1:6" x14ac:dyDescent="0.25">
      <c r="A51"/>
      <c r="B51"/>
      <c r="C51"/>
      <c r="D51"/>
      <c r="E51"/>
      <c r="F51" s="14"/>
    </row>
    <row r="52" spans="1:6" x14ac:dyDescent="0.25">
      <c r="A52"/>
      <c r="B52"/>
      <c r="C52"/>
      <c r="D52"/>
      <c r="E52"/>
      <c r="F52" s="14"/>
    </row>
    <row r="53" spans="1:6" x14ac:dyDescent="0.25">
      <c r="A53" s="34"/>
      <c r="B53"/>
      <c r="C53"/>
      <c r="D53"/>
      <c r="E53"/>
    </row>
  </sheetData>
  <mergeCells count="1">
    <mergeCell ref="C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N68"/>
  <sheetViews>
    <sheetView zoomScaleNormal="100" zoomScaleSheetLayoutView="85" workbookViewId="0">
      <selection activeCell="H63" sqref="H63"/>
    </sheetView>
  </sheetViews>
  <sheetFormatPr defaultRowHeight="15" x14ac:dyDescent="0.25"/>
  <cols>
    <col min="1" max="1" width="66.5703125" style="17" customWidth="1"/>
    <col min="2" max="2" width="9.140625" style="17"/>
    <col min="3" max="4" width="13.42578125" style="11" customWidth="1"/>
    <col min="5" max="6" width="11.85546875" style="11" customWidth="1"/>
    <col min="7" max="7" width="12.5703125" style="11" customWidth="1"/>
    <col min="8" max="14" width="9.140625" style="11"/>
    <col min="15" max="16384" width="9.140625" style="17"/>
  </cols>
  <sheetData>
    <row r="1" spans="1:5" x14ac:dyDescent="0.25">
      <c r="A1" s="26"/>
    </row>
    <row r="2" spans="1:5" ht="21.75" customHeight="1" thickBot="1" x14ac:dyDescent="0.3">
      <c r="A2" s="10"/>
      <c r="B2" s="54" t="s">
        <v>24</v>
      </c>
      <c r="C2" s="72" t="s">
        <v>107</v>
      </c>
      <c r="D2" s="72"/>
      <c r="E2" s="72"/>
    </row>
    <row r="3" spans="1:5" ht="15.75" thickBot="1" x14ac:dyDescent="0.3">
      <c r="A3" s="57"/>
      <c r="B3" s="49"/>
      <c r="C3" s="56" t="s">
        <v>125</v>
      </c>
      <c r="D3" s="30"/>
      <c r="E3" s="31" t="s">
        <v>99</v>
      </c>
    </row>
    <row r="4" spans="1:5" x14ac:dyDescent="0.25">
      <c r="A4" s="3" t="s">
        <v>48</v>
      </c>
      <c r="B4" s="49"/>
      <c r="C4" s="52"/>
      <c r="D4" s="52"/>
      <c r="E4" s="52"/>
    </row>
    <row r="5" spans="1:5" x14ac:dyDescent="0.25">
      <c r="A5" s="57"/>
      <c r="B5" s="49"/>
      <c r="C5" s="52"/>
      <c r="D5" s="52"/>
      <c r="E5" s="52"/>
    </row>
    <row r="6" spans="1:5" x14ac:dyDescent="0.25">
      <c r="A6" s="57" t="s">
        <v>131</v>
      </c>
      <c r="B6" s="49"/>
      <c r="C6" s="50">
        <v>-105765</v>
      </c>
      <c r="D6" s="52"/>
      <c r="E6" s="50">
        <v>-8549</v>
      </c>
    </row>
    <row r="7" spans="1:5" ht="21" x14ac:dyDescent="0.25">
      <c r="A7" s="61" t="s">
        <v>68</v>
      </c>
      <c r="B7" s="49"/>
      <c r="C7" s="50">
        <v>6050</v>
      </c>
      <c r="D7" s="52"/>
      <c r="E7" s="52">
        <v>905</v>
      </c>
    </row>
    <row r="8" spans="1:5" x14ac:dyDescent="0.25">
      <c r="A8" s="57" t="s">
        <v>49</v>
      </c>
      <c r="B8" s="57"/>
      <c r="C8" s="57"/>
      <c r="D8" s="57"/>
      <c r="E8" s="57"/>
    </row>
    <row r="9" spans="1:5" x14ac:dyDescent="0.25">
      <c r="A9" s="57" t="s">
        <v>50</v>
      </c>
      <c r="B9" s="49"/>
      <c r="C9" s="50">
        <v>32668</v>
      </c>
      <c r="D9" s="52"/>
      <c r="E9" s="50">
        <v>32912</v>
      </c>
    </row>
    <row r="10" spans="1:5" x14ac:dyDescent="0.25">
      <c r="A10" s="57" t="s">
        <v>43</v>
      </c>
      <c r="B10" s="49" t="s">
        <v>139</v>
      </c>
      <c r="C10" s="50">
        <v>32325</v>
      </c>
      <c r="D10" s="52"/>
      <c r="E10" s="50">
        <v>26495</v>
      </c>
    </row>
    <row r="11" spans="1:5" x14ac:dyDescent="0.25">
      <c r="A11" s="57" t="s">
        <v>45</v>
      </c>
      <c r="B11" s="49"/>
      <c r="C11" s="50">
        <v>5252</v>
      </c>
      <c r="D11" s="52"/>
      <c r="E11" s="50">
        <v>2972</v>
      </c>
    </row>
    <row r="12" spans="1:5" x14ac:dyDescent="0.25">
      <c r="A12" s="57" t="s">
        <v>44</v>
      </c>
      <c r="B12" s="49"/>
      <c r="C12" s="50">
        <v>-2267</v>
      </c>
      <c r="D12" s="52"/>
      <c r="E12" s="52">
        <v>-950</v>
      </c>
    </row>
    <row r="13" spans="1:5" ht="21" x14ac:dyDescent="0.25">
      <c r="A13" s="61" t="s">
        <v>108</v>
      </c>
      <c r="B13" s="49"/>
      <c r="C13" s="52">
        <v>495</v>
      </c>
      <c r="D13" s="52"/>
      <c r="E13" s="52">
        <v>264</v>
      </c>
    </row>
    <row r="14" spans="1:5" x14ac:dyDescent="0.25">
      <c r="A14" s="57" t="s">
        <v>140</v>
      </c>
      <c r="B14" s="49"/>
      <c r="C14" s="50">
        <v>-2494</v>
      </c>
      <c r="D14" s="52"/>
      <c r="E14" s="50">
        <v>-1172</v>
      </c>
    </row>
    <row r="15" spans="1:5" ht="21" x14ac:dyDescent="0.25">
      <c r="A15" s="61" t="s">
        <v>141</v>
      </c>
      <c r="B15" s="49"/>
      <c r="C15" s="50">
        <v>-2361</v>
      </c>
      <c r="D15" s="52"/>
      <c r="E15" s="50">
        <v>6695</v>
      </c>
    </row>
    <row r="16" spans="1:5" x14ac:dyDescent="0.25">
      <c r="A16" s="57" t="s">
        <v>142</v>
      </c>
      <c r="B16" s="49"/>
      <c r="C16" s="50">
        <v>88798</v>
      </c>
      <c r="D16" s="52"/>
      <c r="E16" s="50">
        <v>-6088</v>
      </c>
    </row>
    <row r="17" spans="1:9" x14ac:dyDescent="0.25">
      <c r="A17" s="57" t="s">
        <v>143</v>
      </c>
      <c r="B17" s="49"/>
      <c r="C17" s="50">
        <v>14642</v>
      </c>
      <c r="D17" s="52"/>
      <c r="E17" s="52">
        <v>601</v>
      </c>
    </row>
    <row r="18" spans="1:9" ht="15.75" thickBot="1" x14ac:dyDescent="0.3">
      <c r="A18" s="57" t="s">
        <v>69</v>
      </c>
      <c r="B18" s="49"/>
      <c r="C18" s="51">
        <v>2246</v>
      </c>
      <c r="D18" s="52"/>
      <c r="E18" s="51">
        <v>23938</v>
      </c>
    </row>
    <row r="19" spans="1:9" x14ac:dyDescent="0.25">
      <c r="A19" s="57"/>
      <c r="B19" s="49"/>
      <c r="C19" s="52"/>
      <c r="D19" s="52"/>
      <c r="E19" s="52"/>
    </row>
    <row r="20" spans="1:9" ht="21" x14ac:dyDescent="0.25">
      <c r="A20" s="62" t="s">
        <v>109</v>
      </c>
      <c r="B20" s="49"/>
      <c r="C20" s="32">
        <v>69589</v>
      </c>
      <c r="D20" s="5"/>
      <c r="E20" s="32">
        <v>78023</v>
      </c>
      <c r="G20" s="11">
        <f>SUM(C6:C18)-C20</f>
        <v>0</v>
      </c>
      <c r="I20" s="11">
        <f t="shared" ref="I20" si="0">SUM(E6:E18)-E20</f>
        <v>0</v>
      </c>
    </row>
    <row r="21" spans="1:9" x14ac:dyDescent="0.25">
      <c r="A21" s="57"/>
      <c r="B21" s="49"/>
      <c r="C21" s="52"/>
      <c r="D21" s="52"/>
      <c r="E21" s="52"/>
      <c r="G21" s="17"/>
      <c r="H21" s="17"/>
      <c r="I21" s="17"/>
    </row>
    <row r="22" spans="1:9" x14ac:dyDescent="0.25">
      <c r="A22" s="57" t="s">
        <v>51</v>
      </c>
      <c r="B22" s="49"/>
      <c r="C22" s="50">
        <v>-1977</v>
      </c>
      <c r="D22" s="52"/>
      <c r="E22" s="50">
        <v>-4528</v>
      </c>
    </row>
    <row r="23" spans="1:9" x14ac:dyDescent="0.25">
      <c r="A23" s="57" t="s">
        <v>52</v>
      </c>
      <c r="B23" s="49"/>
      <c r="C23" s="50">
        <v>1113</v>
      </c>
      <c r="D23" s="52"/>
      <c r="E23" s="52">
        <v>48</v>
      </c>
    </row>
    <row r="24" spans="1:9" x14ac:dyDescent="0.25">
      <c r="A24" s="73" t="s">
        <v>53</v>
      </c>
      <c r="B24" s="74"/>
      <c r="C24" s="52"/>
      <c r="D24" s="75"/>
      <c r="E24" s="52"/>
    </row>
    <row r="25" spans="1:9" ht="15" customHeight="1" x14ac:dyDescent="0.25">
      <c r="A25" s="73"/>
      <c r="B25" s="74"/>
      <c r="C25" s="50">
        <v>-17435</v>
      </c>
      <c r="D25" s="75"/>
      <c r="E25" s="63">
        <v>-6575</v>
      </c>
    </row>
    <row r="26" spans="1:9" x14ac:dyDescent="0.25">
      <c r="A26" s="57" t="s">
        <v>54</v>
      </c>
      <c r="B26" s="49"/>
      <c r="C26" s="50">
        <v>-14566</v>
      </c>
      <c r="D26" s="52"/>
      <c r="E26" s="50">
        <v>-8212</v>
      </c>
    </row>
    <row r="27" spans="1:9" x14ac:dyDescent="0.25">
      <c r="A27" s="57" t="s">
        <v>79</v>
      </c>
      <c r="B27" s="49"/>
      <c r="C27" s="50">
        <v>-15544</v>
      </c>
      <c r="D27" s="52"/>
      <c r="E27" s="50">
        <v>-3184</v>
      </c>
    </row>
    <row r="28" spans="1:9" x14ac:dyDescent="0.25">
      <c r="A28" s="57" t="s">
        <v>110</v>
      </c>
      <c r="B28" s="49"/>
      <c r="C28" s="50">
        <v>-1076</v>
      </c>
      <c r="D28" s="52"/>
      <c r="E28" s="50">
        <v>-2686</v>
      </c>
    </row>
    <row r="29" spans="1:9" ht="15.75" thickBot="1" x14ac:dyDescent="0.3">
      <c r="A29" s="57" t="s">
        <v>55</v>
      </c>
      <c r="B29" s="49"/>
      <c r="C29" s="33">
        <v>-132</v>
      </c>
      <c r="D29" s="52"/>
      <c r="E29" s="33">
        <v>-102</v>
      </c>
    </row>
    <row r="30" spans="1:9" x14ac:dyDescent="0.25">
      <c r="A30" s="57"/>
      <c r="B30" s="49"/>
      <c r="C30" s="52"/>
      <c r="D30" s="52"/>
      <c r="E30" s="52"/>
    </row>
    <row r="31" spans="1:9" ht="21" x14ac:dyDescent="0.25">
      <c r="A31" s="62" t="s">
        <v>64</v>
      </c>
      <c r="B31" s="49"/>
      <c r="C31" s="32">
        <v>19972</v>
      </c>
      <c r="D31" s="5"/>
      <c r="E31" s="32">
        <v>52784</v>
      </c>
      <c r="G31" s="11">
        <f>SUM(C20:C29)-C31</f>
        <v>0</v>
      </c>
      <c r="I31" s="11">
        <f t="shared" ref="I31" si="1">SUM(E20:E29)-E31</f>
        <v>0</v>
      </c>
    </row>
    <row r="32" spans="1:9" x14ac:dyDescent="0.25">
      <c r="A32" s="3"/>
      <c r="B32" s="49"/>
      <c r="C32" s="52"/>
      <c r="D32" s="52"/>
      <c r="E32" s="52"/>
      <c r="G32" s="17"/>
      <c r="H32" s="17"/>
      <c r="I32" s="17"/>
    </row>
    <row r="33" spans="1:9" x14ac:dyDescent="0.25">
      <c r="A33" s="57" t="s">
        <v>80</v>
      </c>
      <c r="B33" s="49"/>
      <c r="C33" s="50">
        <v>-9169</v>
      </c>
      <c r="D33" s="52"/>
      <c r="E33" s="50">
        <v>-7841</v>
      </c>
    </row>
    <row r="34" spans="1:9" x14ac:dyDescent="0.25">
      <c r="A34" s="57" t="s">
        <v>56</v>
      </c>
      <c r="B34" s="49"/>
      <c r="C34" s="50">
        <v>1128</v>
      </c>
      <c r="D34" s="52"/>
      <c r="E34" s="52">
        <v>470</v>
      </c>
    </row>
    <row r="35" spans="1:9" ht="15.75" thickBot="1" x14ac:dyDescent="0.3">
      <c r="A35" s="57" t="s">
        <v>81</v>
      </c>
      <c r="B35" s="49"/>
      <c r="C35" s="33">
        <v>-196</v>
      </c>
      <c r="D35" s="52"/>
      <c r="E35" s="33">
        <v>-451</v>
      </c>
    </row>
    <row r="36" spans="1:9" ht="21.75" thickBot="1" x14ac:dyDescent="0.3">
      <c r="A36" s="62" t="s">
        <v>111</v>
      </c>
      <c r="B36" s="54"/>
      <c r="C36" s="24">
        <v>11735</v>
      </c>
      <c r="D36" s="5"/>
      <c r="E36" s="24">
        <v>44962</v>
      </c>
      <c r="G36" s="11">
        <f>SUM(C31:C35)-C36</f>
        <v>0</v>
      </c>
      <c r="I36" s="11">
        <f t="shared" ref="I36" si="2">SUM(E31:E35)-E36</f>
        <v>0</v>
      </c>
    </row>
    <row r="37" spans="1:9" ht="15.75" thickBot="1" x14ac:dyDescent="0.3">
      <c r="A37" s="15"/>
      <c r="B37" s="16"/>
      <c r="C37" s="14"/>
      <c r="D37" s="14"/>
    </row>
    <row r="38" spans="1:9" x14ac:dyDescent="0.25">
      <c r="A38" s="62" t="s">
        <v>57</v>
      </c>
      <c r="B38" s="54"/>
      <c r="C38" s="64"/>
      <c r="D38" s="55"/>
      <c r="E38" s="64"/>
    </row>
    <row r="39" spans="1:9" ht="21" x14ac:dyDescent="0.25">
      <c r="A39" s="61" t="s">
        <v>144</v>
      </c>
      <c r="B39" s="54"/>
      <c r="C39" s="47">
        <v>-44301</v>
      </c>
      <c r="D39" s="55"/>
      <c r="E39" s="47">
        <v>-40293</v>
      </c>
    </row>
    <row r="40" spans="1:9" x14ac:dyDescent="0.25">
      <c r="A40" s="57" t="s">
        <v>82</v>
      </c>
      <c r="B40" s="54"/>
      <c r="C40" s="55">
        <v>308</v>
      </c>
      <c r="D40" s="55"/>
      <c r="E40" s="55">
        <v>310</v>
      </c>
    </row>
    <row r="41" spans="1:9" x14ac:dyDescent="0.25">
      <c r="A41" s="61" t="s">
        <v>83</v>
      </c>
      <c r="B41" s="54"/>
      <c r="C41" s="47">
        <v>-4120</v>
      </c>
      <c r="D41" s="55"/>
      <c r="E41" s="55" t="s">
        <v>60</v>
      </c>
    </row>
    <row r="42" spans="1:9" x14ac:dyDescent="0.25">
      <c r="A42" s="57" t="s">
        <v>58</v>
      </c>
      <c r="B42" s="54"/>
      <c r="C42" s="55">
        <v>-22</v>
      </c>
      <c r="D42" s="55"/>
      <c r="E42" s="47">
        <v>-1165</v>
      </c>
    </row>
    <row r="43" spans="1:9" x14ac:dyDescent="0.25">
      <c r="A43" s="61" t="s">
        <v>145</v>
      </c>
      <c r="B43" s="54"/>
      <c r="C43" s="55">
        <v>36</v>
      </c>
      <c r="D43" s="55"/>
      <c r="E43" s="55" t="s">
        <v>60</v>
      </c>
    </row>
    <row r="44" spans="1:9" ht="21" x14ac:dyDescent="0.25">
      <c r="A44" s="61" t="s">
        <v>146</v>
      </c>
      <c r="B44" s="49" t="s">
        <v>147</v>
      </c>
      <c r="C44" s="55">
        <v>742</v>
      </c>
      <c r="D44" s="55"/>
      <c r="E44" s="55" t="s">
        <v>60</v>
      </c>
    </row>
    <row r="45" spans="1:9" ht="15.75" thickBot="1" x14ac:dyDescent="0.3">
      <c r="A45" s="57" t="s">
        <v>69</v>
      </c>
      <c r="B45" s="54"/>
      <c r="C45" s="35">
        <v>24</v>
      </c>
      <c r="D45" s="55"/>
      <c r="E45" s="35">
        <v>115</v>
      </c>
    </row>
    <row r="46" spans="1:9" x14ac:dyDescent="0.25">
      <c r="A46" s="57"/>
      <c r="B46" s="54"/>
      <c r="C46" s="55"/>
      <c r="D46" s="55"/>
      <c r="E46" s="55"/>
    </row>
    <row r="47" spans="1:9" ht="21.75" thickBot="1" x14ac:dyDescent="0.3">
      <c r="A47" s="62" t="s">
        <v>148</v>
      </c>
      <c r="B47" s="61"/>
      <c r="C47" s="20">
        <v>-47333</v>
      </c>
      <c r="D47" s="62"/>
      <c r="E47" s="20">
        <v>-41033</v>
      </c>
      <c r="G47" s="11">
        <f>SUM(C39:C45)-C47</f>
        <v>0</v>
      </c>
      <c r="I47" s="11">
        <f>SUM(E39:E45)-E47</f>
        <v>0</v>
      </c>
    </row>
    <row r="48" spans="1:9" x14ac:dyDescent="0.25">
      <c r="A48" s="61"/>
      <c r="B48" s="54"/>
      <c r="C48" s="55"/>
      <c r="D48" s="55"/>
      <c r="E48" s="55"/>
    </row>
    <row r="49" spans="1:9" x14ac:dyDescent="0.25">
      <c r="A49" s="62" t="s">
        <v>59</v>
      </c>
      <c r="B49" s="61"/>
      <c r="C49" s="62"/>
      <c r="D49" s="62"/>
      <c r="E49" s="62"/>
    </row>
    <row r="50" spans="1:9" x14ac:dyDescent="0.25">
      <c r="A50" s="57" t="s">
        <v>61</v>
      </c>
      <c r="B50" s="54"/>
      <c r="C50" s="47">
        <v>22000</v>
      </c>
      <c r="D50" s="55"/>
      <c r="E50" s="55">
        <v>956</v>
      </c>
    </row>
    <row r="51" spans="1:9" x14ac:dyDescent="0.25">
      <c r="A51" s="57" t="s">
        <v>84</v>
      </c>
      <c r="B51" s="54"/>
      <c r="C51" s="47">
        <v>-8945</v>
      </c>
      <c r="D51" s="55"/>
      <c r="E51" s="47">
        <v>-16101</v>
      </c>
    </row>
    <row r="52" spans="1:9" x14ac:dyDescent="0.25">
      <c r="A52" s="57" t="s">
        <v>112</v>
      </c>
      <c r="B52" s="54"/>
      <c r="C52" s="55">
        <v>-136</v>
      </c>
      <c r="D52" s="55"/>
      <c r="E52" s="47">
        <v>-1800</v>
      </c>
    </row>
    <row r="53" spans="1:9" x14ac:dyDescent="0.25">
      <c r="A53" s="57" t="s">
        <v>149</v>
      </c>
      <c r="B53" s="54"/>
      <c r="C53" s="55">
        <v>-923</v>
      </c>
      <c r="D53" s="55"/>
      <c r="E53" s="55">
        <v>-515</v>
      </c>
    </row>
    <row r="54" spans="1:9" ht="15.75" thickBot="1" x14ac:dyDescent="0.3">
      <c r="A54" s="57" t="s">
        <v>69</v>
      </c>
      <c r="B54" s="54"/>
      <c r="C54" s="35">
        <v>-216</v>
      </c>
      <c r="D54" s="55"/>
      <c r="E54" s="35" t="s">
        <v>60</v>
      </c>
      <c r="G54" s="17"/>
      <c r="H54" s="17"/>
      <c r="I54" s="17"/>
    </row>
    <row r="55" spans="1:9" x14ac:dyDescent="0.25">
      <c r="A55" s="57"/>
      <c r="B55" s="54"/>
      <c r="C55" s="55"/>
      <c r="D55" s="55"/>
      <c r="E55" s="55"/>
    </row>
    <row r="56" spans="1:9" ht="21.75" thickBot="1" x14ac:dyDescent="0.3">
      <c r="A56" s="62" t="s">
        <v>113</v>
      </c>
      <c r="B56" s="49"/>
      <c r="C56" s="20">
        <v>11780</v>
      </c>
      <c r="D56" s="21"/>
      <c r="E56" s="20">
        <v>-17460</v>
      </c>
      <c r="G56" s="11">
        <f>SUM(C49:C54)-C56</f>
        <v>0</v>
      </c>
      <c r="I56" s="11">
        <f t="shared" ref="I56" si="3">SUM(E49:E54)-E56</f>
        <v>0</v>
      </c>
    </row>
    <row r="57" spans="1:9" x14ac:dyDescent="0.25">
      <c r="A57" s="57"/>
      <c r="B57" s="54"/>
      <c r="C57" s="55"/>
      <c r="D57" s="55"/>
      <c r="E57" s="55"/>
    </row>
    <row r="58" spans="1:9" x14ac:dyDescent="0.25">
      <c r="A58" s="3" t="s">
        <v>114</v>
      </c>
      <c r="B58" s="49"/>
      <c r="C58" s="22">
        <v>-23818</v>
      </c>
      <c r="D58" s="21"/>
      <c r="E58" s="22">
        <v>-13531</v>
      </c>
      <c r="G58" s="11">
        <f>C56+C47+C36-C58</f>
        <v>0</v>
      </c>
      <c r="I58" s="11">
        <f t="shared" ref="I58" si="4">E56+E47+E36-E58</f>
        <v>0</v>
      </c>
    </row>
    <row r="59" spans="1:9" x14ac:dyDescent="0.25">
      <c r="A59" s="57" t="s">
        <v>85</v>
      </c>
      <c r="B59" s="54"/>
      <c r="C59" s="47">
        <v>151867</v>
      </c>
      <c r="D59" s="55"/>
      <c r="E59" s="47">
        <v>68223</v>
      </c>
    </row>
    <row r="60" spans="1:9" ht="21" x14ac:dyDescent="0.25">
      <c r="A60" s="61" t="s">
        <v>65</v>
      </c>
      <c r="B60" s="54"/>
      <c r="C60" s="47">
        <v>8870</v>
      </c>
      <c r="D60" s="55"/>
      <c r="E60" s="55">
        <v>-232</v>
      </c>
    </row>
    <row r="61" spans="1:9" ht="15.75" thickBot="1" x14ac:dyDescent="0.3">
      <c r="A61" s="57" t="s">
        <v>115</v>
      </c>
      <c r="B61" s="54"/>
      <c r="C61" s="35">
        <v>-6</v>
      </c>
      <c r="D61" s="55"/>
      <c r="E61" s="35">
        <v>5</v>
      </c>
      <c r="G61" s="17"/>
      <c r="H61" s="17"/>
      <c r="I61" s="17"/>
    </row>
    <row r="62" spans="1:9" x14ac:dyDescent="0.25">
      <c r="A62" s="57"/>
      <c r="B62" s="54"/>
      <c r="C62" s="65"/>
      <c r="D62" s="55"/>
      <c r="E62" s="55"/>
    </row>
    <row r="63" spans="1:9" ht="15.75" thickBot="1" x14ac:dyDescent="0.3">
      <c r="A63" s="62" t="s">
        <v>62</v>
      </c>
      <c r="B63" s="49"/>
      <c r="C63" s="23">
        <v>136913</v>
      </c>
      <c r="D63" s="21"/>
      <c r="E63" s="23">
        <v>54465</v>
      </c>
      <c r="G63" s="11">
        <f>SUM(C58:C61)-C63</f>
        <v>0</v>
      </c>
      <c r="I63" s="11">
        <f t="shared" ref="I63" si="5">SUM(E58:E61)-E63</f>
        <v>0</v>
      </c>
    </row>
    <row r="64" spans="1:9" ht="15.75" thickTop="1" x14ac:dyDescent="0.25">
      <c r="A64" s="3"/>
      <c r="B64" s="49"/>
      <c r="C64" s="21"/>
      <c r="D64" s="21"/>
      <c r="E64" s="21"/>
    </row>
    <row r="65" spans="1:5" x14ac:dyDescent="0.25">
      <c r="A65" s="3" t="s">
        <v>63</v>
      </c>
      <c r="B65" s="49"/>
      <c r="C65" s="21"/>
      <c r="D65" s="21"/>
      <c r="E65" s="21"/>
    </row>
    <row r="66" spans="1:5" ht="21" x14ac:dyDescent="0.25">
      <c r="A66" s="61" t="s">
        <v>86</v>
      </c>
      <c r="B66" s="49"/>
      <c r="C66" s="47">
        <v>6193</v>
      </c>
      <c r="D66" s="55"/>
      <c r="E66" s="47">
        <v>2407</v>
      </c>
    </row>
    <row r="67" spans="1:5" ht="21" x14ac:dyDescent="0.25">
      <c r="A67" s="61" t="s">
        <v>150</v>
      </c>
      <c r="B67" s="49"/>
      <c r="C67" s="47">
        <v>2924</v>
      </c>
      <c r="D67" s="55"/>
      <c r="E67" s="55" t="s">
        <v>60</v>
      </c>
    </row>
    <row r="68" spans="1:5" x14ac:dyDescent="0.25">
      <c r="A68" s="57" t="s">
        <v>87</v>
      </c>
      <c r="B68" s="49"/>
      <c r="C68" s="47">
        <v>2081</v>
      </c>
      <c r="D68" s="55"/>
      <c r="E68" s="47">
        <v>2225</v>
      </c>
    </row>
  </sheetData>
  <mergeCells count="4">
    <mergeCell ref="C2:E2"/>
    <mergeCell ref="A24:A25"/>
    <mergeCell ref="B24:B25"/>
    <mergeCell ref="D24:D25"/>
  </mergeCells>
  <pageMargins left="0.70866141732283472" right="0.70866141732283472" top="0.74803149606299213" bottom="0.74803149606299213" header="0.31496062992125984" footer="0.31496062992125984"/>
  <pageSetup paperSize="9" scale="8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S26"/>
  <sheetViews>
    <sheetView tabSelected="1" zoomScaleNormal="100" zoomScaleSheetLayoutView="50" workbookViewId="0">
      <selection activeCell="A21" sqref="A21"/>
    </sheetView>
  </sheetViews>
  <sheetFormatPr defaultRowHeight="15" x14ac:dyDescent="0.25"/>
  <cols>
    <col min="1" max="1" width="52.42578125" customWidth="1"/>
    <col min="2" max="5" width="12.7109375" style="6" customWidth="1"/>
    <col min="6" max="6" width="9.28515625" style="6" customWidth="1"/>
    <col min="7" max="7" width="10.140625" style="6" bestFit="1" customWidth="1"/>
    <col min="8" max="8" width="9.28515625" style="6" customWidth="1"/>
    <col min="9" max="9" width="10.140625" style="6" bestFit="1" customWidth="1"/>
    <col min="10" max="11" width="9.140625" style="6"/>
    <col min="12" max="12" width="12.140625" style="6" bestFit="1" customWidth="1"/>
  </cols>
  <sheetData>
    <row r="1" spans="1:19" x14ac:dyDescent="0.25">
      <c r="A1" s="1"/>
    </row>
    <row r="2" spans="1:19" x14ac:dyDescent="0.25">
      <c r="A2" s="1"/>
    </row>
    <row r="3" spans="1:19" x14ac:dyDescent="0.25">
      <c r="A3" s="1"/>
    </row>
    <row r="4" spans="1:19" x14ac:dyDescent="0.25">
      <c r="A4" s="1"/>
    </row>
    <row r="9" spans="1:19" ht="42.75" thickBot="1" x14ac:dyDescent="0.3">
      <c r="A9" s="8"/>
      <c r="B9" s="36" t="s">
        <v>20</v>
      </c>
      <c r="C9" s="36" t="s">
        <v>88</v>
      </c>
      <c r="D9" s="36" t="s">
        <v>89</v>
      </c>
      <c r="E9" s="36" t="s">
        <v>22</v>
      </c>
      <c r="F9" s="36" t="s">
        <v>90</v>
      </c>
      <c r="G9" s="36" t="s">
        <v>91</v>
      </c>
      <c r="H9" s="36" t="s">
        <v>116</v>
      </c>
      <c r="I9" s="36" t="s">
        <v>23</v>
      </c>
    </row>
    <row r="10" spans="1:19" x14ac:dyDescent="0.25">
      <c r="A10" s="9"/>
      <c r="B10" s="37"/>
      <c r="C10" s="37"/>
      <c r="D10" s="37"/>
      <c r="E10" s="37"/>
      <c r="F10" s="37"/>
      <c r="G10" s="37"/>
      <c r="H10" s="37"/>
      <c r="I10" s="37"/>
      <c r="J10" s="6">
        <f t="shared" ref="J10:J25" si="0">SUM(B10:F10)-G10</f>
        <v>0</v>
      </c>
      <c r="K10" s="6">
        <f t="shared" ref="K10:K25" si="1">SUM(G10:H10)-I10</f>
        <v>0</v>
      </c>
    </row>
    <row r="11" spans="1:19" x14ac:dyDescent="0.25">
      <c r="A11" s="8" t="s">
        <v>118</v>
      </c>
      <c r="B11" s="39">
        <v>1062635</v>
      </c>
      <c r="C11" s="40">
        <v>290</v>
      </c>
      <c r="D11" s="39">
        <v>-56579</v>
      </c>
      <c r="E11" s="39">
        <v>5892</v>
      </c>
      <c r="F11" s="39">
        <v>102243</v>
      </c>
      <c r="G11" s="39">
        <v>1114481</v>
      </c>
      <c r="H11" s="39">
        <v>26354</v>
      </c>
      <c r="I11" s="39">
        <v>1140835</v>
      </c>
      <c r="J11" s="6">
        <f t="shared" si="0"/>
        <v>0</v>
      </c>
      <c r="K11" s="6">
        <f t="shared" si="1"/>
        <v>0</v>
      </c>
    </row>
    <row r="12" spans="1:19" x14ac:dyDescent="0.25">
      <c r="A12" s="9" t="s">
        <v>151</v>
      </c>
      <c r="B12" s="37"/>
      <c r="C12" s="37"/>
      <c r="D12" s="37"/>
      <c r="E12" s="37"/>
      <c r="F12" s="38">
        <v>-8640</v>
      </c>
      <c r="G12" s="38">
        <v>-8640</v>
      </c>
      <c r="H12" s="37">
        <v>91</v>
      </c>
      <c r="I12" s="38">
        <v>-8549</v>
      </c>
      <c r="J12" s="6">
        <f t="shared" si="0"/>
        <v>0</v>
      </c>
      <c r="K12" s="6">
        <f t="shared" si="1"/>
        <v>0</v>
      </c>
    </row>
    <row r="13" spans="1:19" ht="15.75" thickBot="1" x14ac:dyDescent="0.3">
      <c r="A13" s="9" t="s">
        <v>106</v>
      </c>
      <c r="B13" s="41"/>
      <c r="C13" s="41"/>
      <c r="D13" s="42">
        <v>21530</v>
      </c>
      <c r="E13" s="41">
        <v>446</v>
      </c>
      <c r="F13" s="41"/>
      <c r="G13" s="42">
        <v>21976</v>
      </c>
      <c r="H13" s="41"/>
      <c r="I13" s="42">
        <v>21976</v>
      </c>
      <c r="J13" s="6">
        <f t="shared" si="0"/>
        <v>0</v>
      </c>
      <c r="K13" s="6">
        <f t="shared" si="1"/>
        <v>0</v>
      </c>
    </row>
    <row r="14" spans="1:19" x14ac:dyDescent="0.25">
      <c r="A14" s="9" t="s">
        <v>117</v>
      </c>
      <c r="B14" s="37"/>
      <c r="C14" s="37"/>
      <c r="D14" s="38">
        <v>21530</v>
      </c>
      <c r="E14" s="37">
        <v>446</v>
      </c>
      <c r="F14" s="38">
        <v>-8640</v>
      </c>
      <c r="G14" s="38">
        <v>13336</v>
      </c>
      <c r="H14" s="37">
        <v>91</v>
      </c>
      <c r="I14" s="38">
        <v>13427</v>
      </c>
      <c r="J14" s="6">
        <f t="shared" si="0"/>
        <v>0</v>
      </c>
      <c r="K14" s="6">
        <f t="shared" si="1"/>
        <v>0</v>
      </c>
      <c r="L14" s="6">
        <f t="shared" ref="L14:S14" si="2">SUM(B12:B13)-B14</f>
        <v>0</v>
      </c>
      <c r="M14" s="6">
        <f t="shared" si="2"/>
        <v>0</v>
      </c>
      <c r="N14" s="6">
        <f t="shared" si="2"/>
        <v>0</v>
      </c>
      <c r="O14" s="6">
        <f t="shared" si="2"/>
        <v>0</v>
      </c>
      <c r="P14" s="6">
        <f t="shared" si="2"/>
        <v>0</v>
      </c>
      <c r="Q14" s="6">
        <f t="shared" si="2"/>
        <v>0</v>
      </c>
      <c r="R14" s="6">
        <f t="shared" si="2"/>
        <v>0</v>
      </c>
      <c r="S14" s="6">
        <f t="shared" si="2"/>
        <v>0</v>
      </c>
    </row>
    <row r="15" spans="1:19" ht="15.75" thickBot="1" x14ac:dyDescent="0.3">
      <c r="A15" s="9" t="s">
        <v>119</v>
      </c>
      <c r="B15" s="41">
        <v>290</v>
      </c>
      <c r="C15" s="41">
        <v>-290</v>
      </c>
      <c r="D15" s="42"/>
      <c r="E15" s="41"/>
      <c r="F15" s="41"/>
      <c r="G15" s="42"/>
      <c r="H15" s="41"/>
      <c r="I15" s="42"/>
      <c r="J15" s="6">
        <f>SUM(B15:F15)-G15</f>
        <v>0</v>
      </c>
      <c r="K15" s="6">
        <f t="shared" si="1"/>
        <v>0</v>
      </c>
    </row>
    <row r="16" spans="1:19" x14ac:dyDescent="0.25">
      <c r="A16" s="8" t="s">
        <v>120</v>
      </c>
      <c r="B16" s="39">
        <v>1062925</v>
      </c>
      <c r="C16" s="40"/>
      <c r="D16" s="39">
        <v>-35049</v>
      </c>
      <c r="E16" s="40">
        <v>6338</v>
      </c>
      <c r="F16" s="39">
        <v>93603</v>
      </c>
      <c r="G16" s="39">
        <v>1127817</v>
      </c>
      <c r="H16" s="39">
        <v>26445</v>
      </c>
      <c r="I16" s="39">
        <v>1154262</v>
      </c>
      <c r="J16" s="6">
        <f t="shared" si="0"/>
        <v>0</v>
      </c>
      <c r="K16" s="6">
        <f t="shared" si="1"/>
        <v>0</v>
      </c>
      <c r="L16" s="6">
        <f>B11+B14+B15-B16</f>
        <v>0</v>
      </c>
      <c r="M16" s="6">
        <f t="shared" ref="M16:S16" si="3">C11+C14+C15-C16</f>
        <v>0</v>
      </c>
      <c r="N16" s="6">
        <f t="shared" si="3"/>
        <v>0</v>
      </c>
      <c r="O16" s="6">
        <f t="shared" si="3"/>
        <v>0</v>
      </c>
      <c r="P16" s="6">
        <f t="shared" si="3"/>
        <v>0</v>
      </c>
      <c r="Q16" s="6">
        <f t="shared" si="3"/>
        <v>0</v>
      </c>
      <c r="R16" s="6">
        <f t="shared" si="3"/>
        <v>0</v>
      </c>
      <c r="S16" s="6">
        <f t="shared" si="3"/>
        <v>0</v>
      </c>
    </row>
    <row r="17" spans="1:19" ht="15.75" thickBot="1" x14ac:dyDescent="0.3">
      <c r="A17" s="8"/>
      <c r="B17" s="43"/>
      <c r="C17" s="44"/>
      <c r="D17" s="43"/>
      <c r="E17" s="43"/>
      <c r="F17" s="43"/>
      <c r="G17" s="43"/>
      <c r="H17" s="43"/>
      <c r="I17" s="43"/>
      <c r="J17" s="6">
        <f t="shared" si="0"/>
        <v>0</v>
      </c>
      <c r="K17" s="6">
        <f t="shared" si="1"/>
        <v>0</v>
      </c>
    </row>
    <row r="18" spans="1:19" ht="15.75" thickTop="1" x14ac:dyDescent="0.25">
      <c r="A18" s="8"/>
      <c r="B18" s="66"/>
      <c r="C18" s="67"/>
      <c r="D18" s="66"/>
      <c r="E18" s="66"/>
      <c r="F18" s="66"/>
      <c r="G18" s="66"/>
      <c r="H18" s="66"/>
      <c r="I18" s="66"/>
    </row>
    <row r="19" spans="1:19" x14ac:dyDescent="0.25">
      <c r="A19" s="8" t="s">
        <v>152</v>
      </c>
      <c r="B19" s="39">
        <v>1082299</v>
      </c>
      <c r="C19" s="40"/>
      <c r="D19" s="39">
        <v>-37600</v>
      </c>
      <c r="E19" s="39">
        <v>6461</v>
      </c>
      <c r="F19" s="39">
        <v>78697</v>
      </c>
      <c r="G19" s="39">
        <v>1129857</v>
      </c>
      <c r="H19" s="39">
        <v>25647</v>
      </c>
      <c r="I19" s="39">
        <v>1155504</v>
      </c>
      <c r="J19" s="6">
        <f t="shared" si="0"/>
        <v>0</v>
      </c>
      <c r="K19" s="6">
        <f t="shared" si="1"/>
        <v>0</v>
      </c>
    </row>
    <row r="20" spans="1:19" x14ac:dyDescent="0.25">
      <c r="A20" s="8" t="s">
        <v>131</v>
      </c>
      <c r="B20" s="39"/>
      <c r="C20" s="40"/>
      <c r="D20" s="38"/>
      <c r="E20" s="38"/>
      <c r="F20" s="38">
        <v>-105695</v>
      </c>
      <c r="G20" s="38">
        <v>-105695</v>
      </c>
      <c r="H20" s="38">
        <v>-70</v>
      </c>
      <c r="I20" s="38">
        <v>-105765</v>
      </c>
      <c r="J20" s="6">
        <f t="shared" si="0"/>
        <v>0</v>
      </c>
      <c r="K20" s="6">
        <f t="shared" si="1"/>
        <v>0</v>
      </c>
    </row>
    <row r="21" spans="1:19" ht="15.75" thickBot="1" x14ac:dyDescent="0.3">
      <c r="A21" s="9" t="s">
        <v>134</v>
      </c>
      <c r="B21" s="41"/>
      <c r="C21" s="41"/>
      <c r="D21" s="42">
        <v>-12751</v>
      </c>
      <c r="E21" s="41">
        <v>843</v>
      </c>
      <c r="F21" s="41"/>
      <c r="G21" s="42">
        <v>-11908</v>
      </c>
      <c r="H21" s="41"/>
      <c r="I21" s="42">
        <v>-11908</v>
      </c>
      <c r="J21" s="6">
        <f t="shared" si="0"/>
        <v>0</v>
      </c>
      <c r="K21" s="6">
        <f t="shared" si="1"/>
        <v>0</v>
      </c>
    </row>
    <row r="22" spans="1:19" x14ac:dyDescent="0.25">
      <c r="A22" s="9" t="s">
        <v>135</v>
      </c>
      <c r="B22" s="68"/>
      <c r="C22" s="68"/>
      <c r="D22" s="69">
        <v>-12751</v>
      </c>
      <c r="E22" s="68">
        <v>843</v>
      </c>
      <c r="F22" s="68">
        <v>-105695</v>
      </c>
      <c r="G22" s="69">
        <v>-117603</v>
      </c>
      <c r="H22" s="68">
        <v>-70</v>
      </c>
      <c r="I22" s="69">
        <v>-117673</v>
      </c>
      <c r="J22" s="6">
        <f t="shared" si="0"/>
        <v>0</v>
      </c>
      <c r="K22" s="6">
        <f t="shared" si="1"/>
        <v>0</v>
      </c>
      <c r="L22" s="6">
        <f>SUM(B20:B21)-B22</f>
        <v>0</v>
      </c>
      <c r="M22" s="6">
        <f t="shared" ref="M22:S22" si="4">SUM(C20:C21)-C22</f>
        <v>0</v>
      </c>
      <c r="N22" s="6">
        <f t="shared" si="4"/>
        <v>0</v>
      </c>
      <c r="O22" s="6">
        <f t="shared" si="4"/>
        <v>0</v>
      </c>
      <c r="P22" s="6">
        <f t="shared" si="4"/>
        <v>0</v>
      </c>
      <c r="Q22" s="6">
        <f t="shared" si="4"/>
        <v>0</v>
      </c>
      <c r="R22" s="6">
        <f t="shared" si="4"/>
        <v>0</v>
      </c>
      <c r="S22" s="6">
        <f t="shared" si="4"/>
        <v>0</v>
      </c>
    </row>
    <row r="23" spans="1:19" x14ac:dyDescent="0.25">
      <c r="A23" s="9" t="s">
        <v>153</v>
      </c>
      <c r="B23" s="68"/>
      <c r="C23" s="68"/>
      <c r="D23" s="69"/>
      <c r="E23" s="68"/>
      <c r="F23" s="69">
        <v>-24809</v>
      </c>
      <c r="G23" s="69">
        <v>-24809</v>
      </c>
      <c r="H23" s="68"/>
      <c r="I23" s="69">
        <v>-24809</v>
      </c>
      <c r="J23" s="6">
        <f t="shared" si="0"/>
        <v>0</v>
      </c>
      <c r="K23" s="6">
        <f t="shared" si="1"/>
        <v>0</v>
      </c>
    </row>
    <row r="24" spans="1:19" ht="15.75" thickBot="1" x14ac:dyDescent="0.3">
      <c r="A24" s="9" t="s">
        <v>154</v>
      </c>
      <c r="B24" s="37"/>
      <c r="C24" s="37"/>
      <c r="D24" s="37"/>
      <c r="E24" s="37"/>
      <c r="F24" s="37"/>
      <c r="G24" s="37"/>
      <c r="H24" s="38">
        <v>-14040</v>
      </c>
      <c r="I24" s="38">
        <v>-14040</v>
      </c>
      <c r="J24" s="6">
        <f t="shared" si="0"/>
        <v>0</v>
      </c>
      <c r="K24" s="6">
        <f t="shared" si="1"/>
        <v>0</v>
      </c>
    </row>
    <row r="25" spans="1:19" ht="15.75" thickBot="1" x14ac:dyDescent="0.3">
      <c r="A25" s="8" t="s">
        <v>155</v>
      </c>
      <c r="B25" s="45">
        <v>1082299</v>
      </c>
      <c r="C25" s="46"/>
      <c r="D25" s="45">
        <v>-50351</v>
      </c>
      <c r="E25" s="45">
        <v>7304</v>
      </c>
      <c r="F25" s="45">
        <v>-51807</v>
      </c>
      <c r="G25" s="45">
        <v>987445</v>
      </c>
      <c r="H25" s="45">
        <v>11537</v>
      </c>
      <c r="I25" s="45">
        <v>998982</v>
      </c>
      <c r="J25" s="6">
        <f t="shared" si="0"/>
        <v>0</v>
      </c>
      <c r="K25" s="6">
        <f t="shared" si="1"/>
        <v>0</v>
      </c>
      <c r="L25" s="6">
        <f>B19+B22+B23+B24-B25</f>
        <v>0</v>
      </c>
      <c r="M25" s="6">
        <f t="shared" ref="M25:S25" si="5">C19+C22+C23+C24-C25</f>
        <v>0</v>
      </c>
      <c r="N25" s="6">
        <f t="shared" si="5"/>
        <v>0</v>
      </c>
      <c r="O25" s="6">
        <f t="shared" si="5"/>
        <v>0</v>
      </c>
      <c r="P25" s="6">
        <f t="shared" si="5"/>
        <v>0</v>
      </c>
      <c r="Q25" s="6">
        <f t="shared" si="5"/>
        <v>0</v>
      </c>
      <c r="R25" s="6">
        <f t="shared" si="5"/>
        <v>0</v>
      </c>
      <c r="S25" s="6">
        <f t="shared" si="5"/>
        <v>0</v>
      </c>
    </row>
    <row r="26" spans="1:19" ht="15.75" thickTop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1-форма</vt:lpstr>
      <vt:lpstr>2-форма</vt:lpstr>
      <vt:lpstr>3-форма</vt:lpstr>
      <vt:lpstr>4-форма</vt:lpstr>
      <vt:lpstr>'2-форма'!_ftn1</vt:lpstr>
      <vt:lpstr>'3-форма'!Область_печати</vt:lpstr>
      <vt:lpstr>'4-форма'!Область_печати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Лейла Ч Рыскулова</dc:creator>
  <cp:lastModifiedBy>Даулет К  Исмаилов</cp:lastModifiedBy>
  <cp:lastPrinted>2018-12-12T09:10:22Z</cp:lastPrinted>
  <dcterms:created xsi:type="dcterms:W3CDTF">2017-05-29T11:05:00Z</dcterms:created>
  <dcterms:modified xsi:type="dcterms:W3CDTF">2020-06-08T06:48:22Z</dcterms:modified>
</cp:coreProperties>
</file>