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raikhanov_M\Desktop\Цзайм Мухтар\Отчеты\ФО за 2 кв 2025\"/>
    </mc:Choice>
  </mc:AlternateContent>
  <xr:revisionPtr revIDLastSave="0" documentId="13_ncr:1_{42119CB2-7D0F-4646-86B3-DE519A8E9566}" xr6:coauthVersionLast="47" xr6:coauthVersionMax="47" xr10:uidLastSave="{00000000-0000-0000-0000-000000000000}"/>
  <bookViews>
    <workbookView xWindow="1131" yWindow="1131" windowWidth="24686" windowHeight="13029" activeTab="2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OLE_LINK21" localSheetId="1">Ф2!$A$5</definedName>
    <definedName name="_xlnm.Print_Area" localSheetId="2">Ф3!$A$1:$D$63</definedName>
    <definedName name="_xlnm.Print_Area" localSheetId="3">Ф4!$A$1:$H$28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2" l="1"/>
  <c r="C46" i="3"/>
  <c r="C40" i="3"/>
  <c r="C22" i="3"/>
  <c r="C30" i="3" s="1"/>
  <c r="C34" i="3" s="1"/>
  <c r="D50" i="1"/>
  <c r="G11" i="4"/>
  <c r="D40" i="3"/>
  <c r="D22" i="3"/>
  <c r="D30" i="3" s="1"/>
  <c r="D34" i="3" s="1"/>
  <c r="D11" i="4"/>
  <c r="D51" i="3"/>
  <c r="C51" i="3"/>
  <c r="D46" i="3"/>
  <c r="D43" i="2"/>
  <c r="C43" i="2"/>
  <c r="C39" i="2"/>
  <c r="D39" i="2"/>
  <c r="D34" i="2"/>
  <c r="D12" i="2"/>
  <c r="D14" i="2" s="1"/>
  <c r="D24" i="2" s="1"/>
  <c r="C12" i="2"/>
  <c r="C14" i="2" s="1"/>
  <c r="C24" i="2" s="1"/>
  <c r="C26" i="2" s="1"/>
  <c r="D51" i="1"/>
  <c r="D53" i="1" s="1"/>
  <c r="C51" i="1"/>
  <c r="C53" i="1" s="1"/>
  <c r="D42" i="1"/>
  <c r="C42" i="1"/>
  <c r="D35" i="1"/>
  <c r="C35" i="1"/>
  <c r="D24" i="1"/>
  <c r="D26" i="1" s="1"/>
  <c r="C24" i="1"/>
  <c r="C26" i="1" s="1"/>
  <c r="D15" i="1"/>
  <c r="C15" i="1"/>
  <c r="D26" i="2" l="1"/>
  <c r="D35" i="2" s="1"/>
  <c r="D54" i="1"/>
  <c r="D55" i="1" s="1"/>
  <c r="D27" i="1"/>
  <c r="C35" i="2"/>
  <c r="C54" i="1"/>
  <c r="C55" i="1" s="1"/>
  <c r="C27" i="1"/>
</calcChain>
</file>

<file path=xl/sharedStrings.xml><?xml version="1.0" encoding="utf-8"?>
<sst xmlns="http://schemas.openxmlformats.org/spreadsheetml/2006/main" count="240" uniqueCount="159">
  <si>
    <r>
      <t>Наименование организации:</t>
    </r>
    <r>
      <rPr>
        <sz val="10"/>
        <color indexed="8"/>
        <rFont val="Verdana"/>
        <family val="2"/>
        <charset val="204"/>
      </rPr>
      <t xml:space="preserve"> АО «Национальная компания «Қазақстан темiр жолы»</t>
    </r>
  </si>
  <si>
    <t>в млн. тг.</t>
  </si>
  <si>
    <t>Наименование статьи</t>
  </si>
  <si>
    <t>Приме-чания</t>
  </si>
  <si>
    <t>АКТИВЫ</t>
  </si>
  <si>
    <t>Долгосрочные активы</t>
  </si>
  <si>
    <t>Основные средства</t>
  </si>
  <si>
    <t>Гудвил</t>
  </si>
  <si>
    <t>Нематериальные активы</t>
  </si>
  <si>
    <t>Инвестиции в совместные предприятия</t>
  </si>
  <si>
    <t>Инвестиции в ассоциированные предприятия</t>
  </si>
  <si>
    <t>Отложенные налоговые активы</t>
  </si>
  <si>
    <t>Прочие долгосрочные активы</t>
  </si>
  <si>
    <t>Итого долгосрочные активы</t>
  </si>
  <si>
    <t>Текущие активы</t>
  </si>
  <si>
    <t>Денежные средства и их эквиваленты</t>
  </si>
  <si>
    <t>Товарно-материальные запасы</t>
  </si>
  <si>
    <t>НДС к возмещению</t>
  </si>
  <si>
    <t>Торговая дебиторская задолженность</t>
  </si>
  <si>
    <t>Актив по договорам с покупателями</t>
  </si>
  <si>
    <t>Предоплата по подоходному налогу</t>
  </si>
  <si>
    <t>Прочие текущие активы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</si>
  <si>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</si>
  <si>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</si>
  <si>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</si>
  <si>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</si>
  <si>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</si>
  <si>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 хеджирования</t>
  </si>
  <si>
    <t>-</t>
  </si>
  <si>
    <t>Нераспределенная прибыль</t>
  </si>
  <si>
    <t>Капитал Акционера</t>
  </si>
  <si>
    <t>Неконтролирующие доли</t>
  </si>
  <si>
    <t>Итого капитал</t>
  </si>
  <si>
    <t>Долгосрочные обязательства</t>
  </si>
  <si>
    <t>Займы</t>
  </si>
  <si>
    <t>Отложенные налоговые обязательства</t>
  </si>
  <si>
    <t>Обязательства по вознаграждениям работникам</t>
  </si>
  <si>
    <t>Обязательства по аренде</t>
  </si>
  <si>
    <t>Прочие долгосрочные обязательства</t>
  </si>
  <si>
    <t>Итого долгосрочные обязательства</t>
  </si>
  <si>
    <t>Текущие обязательства</t>
  </si>
  <si>
    <t>Торговая кредиторская задолженность</t>
  </si>
  <si>
    <t xml:space="preserve">Обязательства по договорам с покупателями </t>
  </si>
  <si>
    <t>Прочие налоги к уплате</t>
  </si>
  <si>
    <t>Прочие текущие обязательства</t>
  </si>
  <si>
    <t>Итого текущие обязательства</t>
  </si>
  <si>
    <t>Итого обязательства</t>
  </si>
  <si>
    <t>Итого капитал и обязательства</t>
  </si>
  <si>
    <r>
      <t xml:space="preserve">Наименование организации: </t>
    </r>
    <r>
      <rPr>
        <sz val="10"/>
        <rFont val="Verdana"/>
        <family val="2"/>
        <charset val="204"/>
      </rPr>
      <t>АО «Национальная компания «Қазақстан темiр жолы»</t>
    </r>
  </si>
  <si>
    <t>в млн.тг.</t>
  </si>
  <si>
    <t>Наименование показателей</t>
  </si>
  <si>
    <t>Выручка и прочие доходы</t>
  </si>
  <si>
    <t>Выручка от грузовых перевозок</t>
  </si>
  <si>
    <t>Выручка от пассажирских перевозок</t>
  </si>
  <si>
    <t>Государственные субсидии</t>
  </si>
  <si>
    <t>Прочие доходы</t>
  </si>
  <si>
    <t>Итого выручка и прочие доходы</t>
  </si>
  <si>
    <t>Себестоимость реализации</t>
  </si>
  <si>
    <t>Валовая прибыль</t>
  </si>
  <si>
    <t>Общие и административные расходы</t>
  </si>
  <si>
    <t>Финансовый доход</t>
  </si>
  <si>
    <t>Финансовые затраты</t>
  </si>
  <si>
    <t>Доля в прибыли ассоциированных и совместных предприятий</t>
  </si>
  <si>
    <t>Прочие прибыли и убытки</t>
  </si>
  <si>
    <t>Расходы по корпоративному подоходному налогу</t>
  </si>
  <si>
    <t>(Убыток)/прибыль за период</t>
  </si>
  <si>
    <t>Прочий совокупный (убыток)/доход за вычетом налога на прибыль:</t>
  </si>
  <si>
    <t>Статьи подлежащие последующей реклассификации в прибыли или убытки в последующих периодах:</t>
  </si>
  <si>
    <t>Прочий совокупный доход за период</t>
  </si>
  <si>
    <t>Итого совокупный (убыток)/доход за период</t>
  </si>
  <si>
    <t>Акционеру</t>
  </si>
  <si>
    <t>Неконтролирующим долям</t>
  </si>
  <si>
    <t>Операционная деятельность:</t>
  </si>
  <si>
    <t>Корректировки на:</t>
  </si>
  <si>
    <t>Износ и амортизацию</t>
  </si>
  <si>
    <t>Долю в прибыли ассоциированных и совместных предприятий</t>
  </si>
  <si>
    <t>Прочее</t>
  </si>
  <si>
    <t>Операционный доход до изменений в оборотном капитале и прочих статьях баланса</t>
  </si>
  <si>
    <t>Изменение торговой дебиторской задолженности</t>
  </si>
  <si>
    <t>Изменение товарно-материальных запасов</t>
  </si>
  <si>
    <t>Изменение прочих текущих и долгосрочных активов (в том числе долгосрочного НДС к возмещению)</t>
  </si>
  <si>
    <t>Изменение торговой кредиторской задолженности</t>
  </si>
  <si>
    <t>Изменение прочих налогов к уплате</t>
  </si>
  <si>
    <t>Изменение обязательств по вознаграждениям работникам</t>
  </si>
  <si>
    <t>Проценты уплаченные</t>
  </si>
  <si>
    <t>Проценты полученные</t>
  </si>
  <si>
    <t>Корпоративный подоходный налог уплаченный</t>
  </si>
  <si>
    <t>Инвестиционная деятельность:</t>
  </si>
  <si>
    <t>Поступление от продажи прочих долгосрочных активов</t>
  </si>
  <si>
    <t>Финансовая деятельность:</t>
  </si>
  <si>
    <t>Получение займов</t>
  </si>
  <si>
    <t>Погашение займов</t>
  </si>
  <si>
    <t>Погашение обязательств по аренде</t>
  </si>
  <si>
    <t>Эффект изменения резерва под ожидаемые кредитные убытки</t>
  </si>
  <si>
    <t>Денежные средства и их эквиваленты на конец периода</t>
  </si>
  <si>
    <t>Неденежные операции:</t>
  </si>
  <si>
    <r>
      <t xml:space="preserve">Наименование организации: </t>
    </r>
    <r>
      <rPr>
        <sz val="10"/>
        <color indexed="8"/>
        <rFont val="Verdana"/>
        <family val="2"/>
        <charset val="204"/>
      </rPr>
      <t>АО «Национальная компания «Қазақстан темiр жолы»</t>
    </r>
  </si>
  <si>
    <t>Нераспределен-ная прибыль</t>
  </si>
  <si>
    <t>Неконтролирую-щие доли</t>
  </si>
  <si>
    <t>Прибыль за период</t>
  </si>
  <si>
    <t>Итого совокупный доход/(убыток) за период</t>
  </si>
  <si>
    <t>От имени руководства Группы:</t>
  </si>
  <si>
    <t>Станкова Е.Б.</t>
  </si>
  <si>
    <t>Главный бухгалтер</t>
  </si>
  <si>
    <t>Активы предназначенные для продажи</t>
  </si>
  <si>
    <t>Резерв от пересчета иностранных валют</t>
  </si>
  <si>
    <t>Обязательства непосредственно относящиеся к активам предназначенным для продажи</t>
  </si>
  <si>
    <t>Прибыль от реализации дочерней организации не являющейся компонентом прекращенной деятельности</t>
  </si>
  <si>
    <t>Прибыль/(убыток) от курсовой разницы</t>
  </si>
  <si>
    <t>Восстановление обесценения/(обесценение) финансовых активов и актива по договорам с покупателями</t>
  </si>
  <si>
    <t>(Обесценение)/восстановление обесценения нефинансовых активов</t>
  </si>
  <si>
    <t>Прибыль/(убыток) до налогообложения</t>
  </si>
  <si>
    <t>Прибыль/(убыток) за период</t>
  </si>
  <si>
    <t>Чистый убыток по инструментам хеджирования денежных потоков</t>
  </si>
  <si>
    <t>Курсовые разницы от пересчета иностранного подразделения в валюту отчетности</t>
  </si>
  <si>
    <t>Прочий совокупный (убыток)/доход за период</t>
  </si>
  <si>
    <t>Прибыль/(убыток) за период относящаяся/(-ийся) к:</t>
  </si>
  <si>
    <t>Итого совокупный доход/(убыток) относящийся к:</t>
  </si>
  <si>
    <t>Прибыль/(убыток) на акцию в тенге</t>
  </si>
  <si>
    <t>Расходы по корпоративному подоходному налогу отраженные в прибылях и убытках</t>
  </si>
  <si>
    <t>(Восстановление обесценения)/обесценение финансовых активов и актива по договорам с покупателями</t>
  </si>
  <si>
    <t>Обесценение/(восстановление обесценения) нефинансовых активов</t>
  </si>
  <si>
    <t>Расходы по вознаграждению работников по окончании трудовой деятельности и прочим долгосрочным вознаграждениям работникам</t>
  </si>
  <si>
    <t>(Прибыль)/убыток от курсовой разницы</t>
  </si>
  <si>
    <t>Изменение прочих обязательств и обязательств по договорам с покупателями</t>
  </si>
  <si>
    <t>Денежные средства полученные от операционной деятельности до процентов и уплаты корпоративного подоходного налога</t>
  </si>
  <si>
    <t>Чистые денежные средства полученные от операционной деятельности</t>
  </si>
  <si>
    <t>Приобретение основных средств включая авансы выплаченные за основные средства</t>
  </si>
  <si>
    <t>Чистое поступление денежных средств от выбытия дочерней организации</t>
  </si>
  <si>
    <t>Чистые денежные средства использованные в инвестиционной деятельности</t>
  </si>
  <si>
    <t>Чистые денежные средства использованные в финансовой деятельности</t>
  </si>
  <si>
    <t>Денежные средства и их эквиваленты на начало года</t>
  </si>
  <si>
    <t>Эффект изменения валютных курсов на балансы денежных средств и их эквивалентов деноминированных в иностранной валюте</t>
  </si>
  <si>
    <t>Приобретение основных средств за счет заемных средств напрямую перечисленных банком поставщику</t>
  </si>
  <si>
    <t>2024 г.</t>
  </si>
  <si>
    <t>2025 г.</t>
  </si>
  <si>
    <t>Корпоративный подоходный налог по статьям, подлежащим реклассификации в прибыль или убыток в последующих периодах</t>
  </si>
  <si>
    <t>На 1 января 2024 г.</t>
  </si>
  <si>
    <t xml:space="preserve">На 1 января 2025 г. </t>
  </si>
  <si>
    <t>Консолидированный отчет о финансовом положении по состоянию на 30 июня 2025 года</t>
  </si>
  <si>
    <t>за шесть месяцев закончившиеся 30.06.2025 г.</t>
  </si>
  <si>
    <t>15 августа 2025 г.</t>
  </si>
  <si>
    <t>Консолидированный отчет о прибыли или убытке и прочем совокупном доходе за период, закончившийся 30 июня 2025 года</t>
  </si>
  <si>
    <t>за шесть мсяцев, закончившиеся 30 июня 2025 г.</t>
  </si>
  <si>
    <t>шесть месяцев, закончившиеся  30 июня</t>
  </si>
  <si>
    <t>Реклассификация убытка по инструментам хеджирования денежных потоков в состав прибыли за период</t>
  </si>
  <si>
    <t>Убыток по инструментам хеджирования денежных потоков</t>
  </si>
  <si>
    <t>Консолидированный отчет о движении денежных средств за период, закончившийся 30 июня 2025 года</t>
  </si>
  <si>
    <t>за шесть месяцев, закончившиеся 30 июня 2025 г.</t>
  </si>
  <si>
    <t>Реклассификацию убытка по инструментам хеджирования денежных потоков в состав прибыли за период</t>
  </si>
  <si>
    <t>Чистое увеличение денежных средств и их эквивалентов</t>
  </si>
  <si>
    <t>Ахметжанов А.М.</t>
  </si>
  <si>
    <t>Заместитель Председателя Правления</t>
  </si>
  <si>
    <t>Консолидированный отчет об изменениях в собственном капитале за период, закончившийся 30 июня 2025 года</t>
  </si>
  <si>
    <t>На 30 июня 2024 г. (неаудировано)</t>
  </si>
  <si>
    <t>На 30 июня 2025 г. (неаудировано)</t>
  </si>
  <si>
    <t>Прочие вклады (примечание 13)</t>
  </si>
  <si>
    <t>Дивденды</t>
  </si>
  <si>
    <t>шесть месяцев, закончившиеся 30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</si>
</sst>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Times New Roman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9"/>
      <name val="Times New Roman"/>
      <family val="1"/>
      <charset val="204"/>
    </font>
    <font>
      <b/>
      <sz val="10"/>
      <color indexed="8"/>
      <name val="Verdana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sz val="12"/>
      <color indexed="8"/>
      <name val="Calibri"/>
      <family val="2"/>
      <charset val="204"/>
    </font>
    <font>
      <sz val="9"/>
      <color indexed="8"/>
      <name val="Times New Roman"/>
    </font>
    <font>
      <sz val="9"/>
      <color indexed="8"/>
      <name val="Times New Roman"/>
      <family val="1"/>
      <charset val="204"/>
    </font>
    <font>
      <b/>
      <sz val="8.5"/>
      <name val="Calibri"/>
      <family val="2"/>
      <charset val="204"/>
    </font>
    <font>
      <b/>
      <sz val="9"/>
      <name val="Calibri"/>
      <family val="2"/>
      <charset val="204"/>
    </font>
    <font>
      <sz val="9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6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14" fontId="20" fillId="33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0" fillId="34" borderId="16" xfId="0" applyFont="1" applyFill="1" applyBorder="1" applyAlignment="1">
      <alignment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vertical="center" wrapText="1"/>
    </xf>
    <xf numFmtId="0" fontId="28" fillId="34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9" fillId="34" borderId="10" xfId="0" applyFont="1" applyFill="1" applyBorder="1" applyAlignment="1">
      <alignment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4" fontId="23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center" vertical="center" wrapText="1"/>
    </xf>
    <xf numFmtId="4" fontId="18" fillId="0" borderId="18" xfId="0" applyNumberFormat="1" applyFont="1" applyBorder="1" applyAlignment="1">
      <alignment horizontal="center" vertical="center" wrapText="1"/>
    </xf>
    <xf numFmtId="4" fontId="23" fillId="0" borderId="18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3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8" fillId="34" borderId="0" xfId="0" applyFont="1" applyFill="1" applyAlignment="1">
      <alignment vertical="center" wrapText="1"/>
    </xf>
    <xf numFmtId="0" fontId="28" fillId="34" borderId="0" xfId="0" applyFont="1" applyFill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33" borderId="16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view="pageBreakPreview" zoomScaleNormal="160" zoomScaleSheetLayoutView="100" workbookViewId="0">
      <selection activeCell="C62" sqref="C62"/>
    </sheetView>
  </sheetViews>
  <sheetFormatPr defaultRowHeight="15" customHeight="1" x14ac:dyDescent="0.4"/>
  <cols>
    <col min="1" max="1" width="21.3828125" customWidth="1"/>
    <col min="2" max="2" width="10.84375" customWidth="1"/>
    <col min="3" max="3" width="22.84375" customWidth="1"/>
    <col min="4" max="4" width="21.61328125" customWidth="1"/>
  </cols>
  <sheetData>
    <row r="1" spans="1:4" ht="26.25" customHeight="1" x14ac:dyDescent="0.4">
      <c r="A1" s="53" t="s">
        <v>139</v>
      </c>
      <c r="B1" s="53"/>
      <c r="C1" s="53"/>
      <c r="D1" s="53"/>
    </row>
    <row r="2" spans="1:4" ht="31.5" customHeight="1" x14ac:dyDescent="0.4">
      <c r="A2" s="53" t="s">
        <v>0</v>
      </c>
      <c r="B2" s="53"/>
      <c r="C2" s="53"/>
      <c r="D2" s="53"/>
    </row>
    <row r="3" spans="1:4" ht="15" customHeight="1" x14ac:dyDescent="0.4">
      <c r="A3" s="54" t="s">
        <v>140</v>
      </c>
      <c r="B3" s="54"/>
      <c r="C3" s="54"/>
      <c r="D3" s="54"/>
    </row>
    <row r="4" spans="1:4" ht="15" customHeight="1" x14ac:dyDescent="0.4">
      <c r="A4" s="54" t="s">
        <v>1</v>
      </c>
      <c r="B4" s="54"/>
      <c r="C4" s="54"/>
      <c r="D4" s="54"/>
    </row>
    <row r="5" spans="1:4" ht="24" customHeight="1" x14ac:dyDescent="0.4">
      <c r="A5" s="1" t="s">
        <v>2</v>
      </c>
      <c r="B5" s="2" t="s">
        <v>3</v>
      </c>
      <c r="C5" s="3">
        <v>45838</v>
      </c>
      <c r="D5" s="3">
        <v>45657</v>
      </c>
    </row>
    <row r="6" spans="1:4" ht="15.75" customHeight="1" x14ac:dyDescent="0.4">
      <c r="A6" s="50" t="s">
        <v>4</v>
      </c>
      <c r="B6" s="51"/>
      <c r="C6" s="51"/>
      <c r="D6" s="52"/>
    </row>
    <row r="7" spans="1:4" ht="20.25" customHeight="1" x14ac:dyDescent="0.4">
      <c r="A7" s="50" t="s">
        <v>5</v>
      </c>
      <c r="B7" s="51"/>
      <c r="C7" s="51"/>
      <c r="D7" s="52"/>
    </row>
    <row r="8" spans="1:4" ht="24.75" customHeight="1" x14ac:dyDescent="0.4">
      <c r="A8" s="4" t="s">
        <v>6</v>
      </c>
      <c r="B8" s="5">
        <v>6</v>
      </c>
      <c r="C8" s="6">
        <v>5081568</v>
      </c>
      <c r="D8" s="6">
        <v>4782227</v>
      </c>
    </row>
    <row r="9" spans="1:4" ht="15.75" customHeight="1" x14ac:dyDescent="0.4">
      <c r="A9" s="4" t="s">
        <v>7</v>
      </c>
      <c r="B9" s="5"/>
      <c r="C9" s="6">
        <v>15520</v>
      </c>
      <c r="D9" s="6">
        <v>15520</v>
      </c>
    </row>
    <row r="10" spans="1:4" ht="27.75" customHeight="1" x14ac:dyDescent="0.4">
      <c r="A10" s="4" t="s">
        <v>8</v>
      </c>
      <c r="B10" s="5"/>
      <c r="C10" s="6">
        <v>11021</v>
      </c>
      <c r="D10" s="6">
        <v>11250</v>
      </c>
    </row>
    <row r="11" spans="1:4" ht="36.75" customHeight="1" x14ac:dyDescent="0.4">
      <c r="A11" s="4" t="s">
        <v>9</v>
      </c>
      <c r="B11" s="5">
        <v>7</v>
      </c>
      <c r="C11" s="6">
        <v>10957</v>
      </c>
      <c r="D11" s="6">
        <v>1396</v>
      </c>
    </row>
    <row r="12" spans="1:4" ht="36" customHeight="1" x14ac:dyDescent="0.4">
      <c r="A12" s="4" t="s">
        <v>10</v>
      </c>
      <c r="B12" s="5">
        <v>7</v>
      </c>
      <c r="C12" s="6">
        <v>57001</v>
      </c>
      <c r="D12" s="6">
        <v>48678</v>
      </c>
    </row>
    <row r="13" spans="1:4" ht="26.25" customHeight="1" x14ac:dyDescent="0.4">
      <c r="A13" s="4" t="s">
        <v>11</v>
      </c>
      <c r="B13" s="5"/>
      <c r="C13" s="6">
        <v>151</v>
      </c>
      <c r="D13" s="6">
        <v>21</v>
      </c>
    </row>
    <row r="14" spans="1:4" ht="31.5" customHeight="1" x14ac:dyDescent="0.4">
      <c r="A14" s="4" t="s">
        <v>12</v>
      </c>
      <c r="B14" s="5">
        <v>8</v>
      </c>
      <c r="C14" s="6">
        <v>677785</v>
      </c>
      <c r="D14" s="6">
        <v>647483</v>
      </c>
    </row>
    <row r="15" spans="1:4" ht="30.75" customHeight="1" x14ac:dyDescent="0.4">
      <c r="A15" s="7" t="s">
        <v>13</v>
      </c>
      <c r="B15" s="5"/>
      <c r="C15" s="8">
        <f>C8+C9+C10+C11+C12+C13+C14</f>
        <v>5854003</v>
      </c>
      <c r="D15" s="8">
        <f>D8+D9+D10+D11+D12+D13+D14</f>
        <v>5506575</v>
      </c>
    </row>
    <row r="16" spans="1:4" ht="20.25" customHeight="1" x14ac:dyDescent="0.4">
      <c r="A16" s="50" t="s">
        <v>14</v>
      </c>
      <c r="B16" s="51"/>
      <c r="C16" s="51"/>
      <c r="D16" s="52"/>
    </row>
    <row r="17" spans="1:4" ht="26.25" customHeight="1" x14ac:dyDescent="0.4">
      <c r="A17" s="4" t="s">
        <v>15</v>
      </c>
      <c r="B17" s="5">
        <v>9</v>
      </c>
      <c r="C17" s="6">
        <v>237798</v>
      </c>
      <c r="D17" s="6">
        <v>198578</v>
      </c>
    </row>
    <row r="18" spans="1:4" ht="27.75" customHeight="1" x14ac:dyDescent="0.4">
      <c r="A18" s="4" t="s">
        <v>16</v>
      </c>
      <c r="B18" s="5">
        <v>10</v>
      </c>
      <c r="C18" s="6">
        <v>73823</v>
      </c>
      <c r="D18" s="6">
        <v>57820</v>
      </c>
    </row>
    <row r="19" spans="1:4" ht="21" customHeight="1" x14ac:dyDescent="0.4">
      <c r="A19" s="4" t="s">
        <v>17</v>
      </c>
      <c r="B19" s="5"/>
      <c r="C19" s="6">
        <v>233518</v>
      </c>
      <c r="D19" s="6">
        <v>120475</v>
      </c>
    </row>
    <row r="20" spans="1:4" ht="32.25" customHeight="1" x14ac:dyDescent="0.4">
      <c r="A20" s="4" t="s">
        <v>18</v>
      </c>
      <c r="B20" s="5">
        <v>11</v>
      </c>
      <c r="C20" s="6">
        <v>34075</v>
      </c>
      <c r="D20" s="6">
        <v>21666</v>
      </c>
    </row>
    <row r="21" spans="1:4" ht="27.75" customHeight="1" x14ac:dyDescent="0.4">
      <c r="A21" s="4" t="s">
        <v>19</v>
      </c>
      <c r="B21" s="5"/>
      <c r="C21" s="6">
        <v>1254</v>
      </c>
      <c r="D21" s="6">
        <v>336</v>
      </c>
    </row>
    <row r="22" spans="1:4" ht="30" customHeight="1" x14ac:dyDescent="0.4">
      <c r="A22" s="4" t="s">
        <v>20</v>
      </c>
      <c r="B22" s="5"/>
      <c r="C22" s="6">
        <v>6800</v>
      </c>
      <c r="D22" s="6">
        <v>7899</v>
      </c>
    </row>
    <row r="23" spans="1:4" ht="21.75" customHeight="1" x14ac:dyDescent="0.4">
      <c r="A23" s="4" t="s">
        <v>21</v>
      </c>
      <c r="B23" s="5">
        <v>12</v>
      </c>
      <c r="C23" s="6">
        <v>64669</v>
      </c>
      <c r="D23" s="6">
        <v>45407</v>
      </c>
    </row>
    <row r="24" spans="1:4" ht="15.75" customHeight="1" x14ac:dyDescent="0.4">
      <c r="A24" s="4"/>
      <c r="B24" s="5"/>
      <c r="C24" s="8">
        <f>C17+C18+C19+C20+C21+C22+C23</f>
        <v>651937</v>
      </c>
      <c r="D24" s="8">
        <f>D17+D18+D19+D20+D21+D22+D23</f>
        <v>452181</v>
      </c>
    </row>
    <row r="25" spans="1:4" ht="26.25" customHeight="1" x14ac:dyDescent="0.4">
      <c r="A25" s="4" t="s">
        <v>104</v>
      </c>
      <c r="B25" s="5"/>
      <c r="C25" s="6" t="s">
        <v>28</v>
      </c>
      <c r="D25" s="6"/>
    </row>
    <row r="26" spans="1:4" ht="27.75" customHeight="1" x14ac:dyDescent="0.4">
      <c r="A26" s="7" t="s">
        <v>22</v>
      </c>
      <c r="B26" s="5"/>
      <c r="C26" s="8">
        <f>C24</f>
        <v>651937</v>
      </c>
      <c r="D26" s="8">
        <f>D24+D25</f>
        <v>452181</v>
      </c>
    </row>
    <row r="27" spans="1:4" ht="24.75" customHeight="1" x14ac:dyDescent="0.4">
      <c r="A27" s="7" t="s">
        <v>23</v>
      </c>
      <c r="B27" s="5"/>
      <c r="C27" s="8">
        <f>C26+C15</f>
        <v>6505940</v>
      </c>
      <c r="D27" s="8">
        <f>D26+D15</f>
        <v>5958756</v>
      </c>
    </row>
    <row r="28" spans="1:4" ht="23.25" customHeight="1" x14ac:dyDescent="0.4">
      <c r="A28" s="50" t="s">
        <v>24</v>
      </c>
      <c r="B28" s="51"/>
      <c r="C28" s="51"/>
      <c r="D28" s="52"/>
    </row>
    <row r="29" spans="1:4" ht="15.75" customHeight="1" x14ac:dyDescent="0.4">
      <c r="A29" s="50" t="s">
        <v>25</v>
      </c>
      <c r="B29" s="51"/>
      <c r="C29" s="51"/>
      <c r="D29" s="52"/>
    </row>
    <row r="30" spans="1:4" ht="18.75" customHeight="1" x14ac:dyDescent="0.4">
      <c r="A30" s="4" t="s">
        <v>26</v>
      </c>
      <c r="B30" s="5">
        <v>14</v>
      </c>
      <c r="C30" s="6">
        <v>1123907</v>
      </c>
      <c r="D30" s="6">
        <v>1123907</v>
      </c>
    </row>
    <row r="31" spans="1:4" ht="26.25" customHeight="1" x14ac:dyDescent="0.4">
      <c r="A31" s="4" t="s">
        <v>105</v>
      </c>
      <c r="B31" s="5"/>
      <c r="C31" s="6">
        <v>16187</v>
      </c>
      <c r="D31" s="6">
        <v>8994</v>
      </c>
    </row>
    <row r="32" spans="1:4" ht="33.75" customHeight="1" x14ac:dyDescent="0.4">
      <c r="A32" s="4" t="s">
        <v>29</v>
      </c>
      <c r="B32" s="5"/>
      <c r="C32" s="6">
        <v>958674</v>
      </c>
      <c r="D32" s="6">
        <v>856709</v>
      </c>
    </row>
    <row r="33" spans="1:5" ht="24.75" customHeight="1" x14ac:dyDescent="0.4">
      <c r="A33" s="4" t="s">
        <v>30</v>
      </c>
      <c r="B33" s="5"/>
      <c r="C33" s="6">
        <v>2006908</v>
      </c>
      <c r="D33" s="6">
        <v>1951040</v>
      </c>
    </row>
    <row r="34" spans="1:5" ht="24.75" customHeight="1" x14ac:dyDescent="0.4">
      <c r="A34" s="4" t="s">
        <v>31</v>
      </c>
      <c r="B34" s="5"/>
      <c r="C34" s="6">
        <v>16995</v>
      </c>
      <c r="D34" s="6">
        <v>18277</v>
      </c>
    </row>
    <row r="35" spans="1:5" ht="24.75" customHeight="1" x14ac:dyDescent="0.4">
      <c r="A35" s="7" t="s">
        <v>32</v>
      </c>
      <c r="B35" s="5"/>
      <c r="C35" s="8">
        <f>C33+C34</f>
        <v>2023903</v>
      </c>
      <c r="D35" s="8">
        <f>D33+D34</f>
        <v>1969317</v>
      </c>
    </row>
    <row r="36" spans="1:5" ht="28.5" customHeight="1" x14ac:dyDescent="0.4">
      <c r="A36" s="50" t="s">
        <v>33</v>
      </c>
      <c r="B36" s="51"/>
      <c r="C36" s="51"/>
      <c r="D36" s="52"/>
      <c r="E36" s="9"/>
    </row>
    <row r="37" spans="1:5" ht="15" customHeight="1" x14ac:dyDescent="0.4">
      <c r="A37" s="4" t="s">
        <v>34</v>
      </c>
      <c r="B37" s="5">
        <v>15</v>
      </c>
      <c r="C37" s="6">
        <v>1927250</v>
      </c>
      <c r="D37" s="6">
        <v>1840423</v>
      </c>
    </row>
    <row r="38" spans="1:5" ht="25.5" customHeight="1" x14ac:dyDescent="0.4">
      <c r="A38" s="4" t="s">
        <v>35</v>
      </c>
      <c r="B38" s="5"/>
      <c r="C38" s="6">
        <v>485861</v>
      </c>
      <c r="D38" s="6">
        <v>468057</v>
      </c>
    </row>
    <row r="39" spans="1:5" ht="42" customHeight="1" x14ac:dyDescent="0.4">
      <c r="A39" s="4" t="s">
        <v>36</v>
      </c>
      <c r="B39" s="5"/>
      <c r="C39" s="6">
        <v>42586</v>
      </c>
      <c r="D39" s="6">
        <v>41105</v>
      </c>
    </row>
    <row r="40" spans="1:5" ht="15" customHeight="1" x14ac:dyDescent="0.4">
      <c r="A40" s="4" t="s">
        <v>37</v>
      </c>
      <c r="B40" s="5">
        <v>16</v>
      </c>
      <c r="C40" s="6">
        <v>188288</v>
      </c>
      <c r="D40" s="6">
        <v>139465</v>
      </c>
    </row>
    <row r="41" spans="1:5" ht="24.75" customHeight="1" x14ac:dyDescent="0.4">
      <c r="A41" s="4" t="s">
        <v>38</v>
      </c>
      <c r="B41" s="5">
        <v>19</v>
      </c>
      <c r="C41" s="6">
        <v>141137</v>
      </c>
      <c r="D41" s="6">
        <v>118770</v>
      </c>
    </row>
    <row r="42" spans="1:5" ht="24" customHeight="1" x14ac:dyDescent="0.4">
      <c r="A42" s="7" t="s">
        <v>39</v>
      </c>
      <c r="B42" s="10"/>
      <c r="C42" s="8">
        <f>C37+C38+C39+C40+C41</f>
        <v>2785122</v>
      </c>
      <c r="D42" s="8">
        <f>D37+D38+D39+D40+D41</f>
        <v>2607820</v>
      </c>
    </row>
    <row r="43" spans="1:5" ht="15" customHeight="1" x14ac:dyDescent="0.4">
      <c r="A43" s="50" t="s">
        <v>40</v>
      </c>
      <c r="B43" s="51"/>
      <c r="C43" s="51"/>
      <c r="D43" s="52"/>
    </row>
    <row r="44" spans="1:5" ht="15" customHeight="1" x14ac:dyDescent="0.4">
      <c r="A44" s="4" t="s">
        <v>34</v>
      </c>
      <c r="B44" s="5">
        <v>15</v>
      </c>
      <c r="C44" s="6">
        <v>1026668</v>
      </c>
      <c r="D44" s="6">
        <v>812965</v>
      </c>
    </row>
    <row r="45" spans="1:5" ht="27.75" customHeight="1" x14ac:dyDescent="0.4">
      <c r="A45" s="4" t="s">
        <v>41</v>
      </c>
      <c r="B45" s="5">
        <v>17</v>
      </c>
      <c r="C45" s="6">
        <v>241832</v>
      </c>
      <c r="D45" s="6">
        <v>231351</v>
      </c>
    </row>
    <row r="46" spans="1:5" ht="25.5" customHeight="1" x14ac:dyDescent="0.4">
      <c r="A46" s="4" t="s">
        <v>42</v>
      </c>
      <c r="B46" s="5">
        <v>18</v>
      </c>
      <c r="C46" s="6">
        <v>108744</v>
      </c>
      <c r="D46" s="6">
        <v>133170</v>
      </c>
    </row>
    <row r="47" spans="1:5" ht="25.5" customHeight="1" x14ac:dyDescent="0.4">
      <c r="A47" s="4" t="s">
        <v>37</v>
      </c>
      <c r="B47" s="5">
        <v>16</v>
      </c>
      <c r="C47" s="6">
        <v>41571</v>
      </c>
      <c r="D47" s="6">
        <v>35517</v>
      </c>
    </row>
    <row r="48" spans="1:5" ht="20.25" customHeight="1" x14ac:dyDescent="0.4">
      <c r="A48" s="4" t="s">
        <v>43</v>
      </c>
      <c r="B48" s="5"/>
      <c r="C48" s="6">
        <v>34069</v>
      </c>
      <c r="D48" s="6">
        <v>15694</v>
      </c>
    </row>
    <row r="49" spans="1:4" ht="42.75" customHeight="1" x14ac:dyDescent="0.4">
      <c r="A49" s="4" t="s">
        <v>36</v>
      </c>
      <c r="B49" s="5"/>
      <c r="C49" s="6">
        <v>7598</v>
      </c>
      <c r="D49" s="6">
        <v>7598</v>
      </c>
    </row>
    <row r="50" spans="1:4" ht="26.25" customHeight="1" x14ac:dyDescent="0.4">
      <c r="A50" s="4" t="s">
        <v>44</v>
      </c>
      <c r="B50" s="5">
        <v>19</v>
      </c>
      <c r="C50" s="6">
        <v>236433</v>
      </c>
      <c r="D50" s="6">
        <f>112627+32697</f>
        <v>145324</v>
      </c>
    </row>
    <row r="51" spans="1:4" ht="26.25" customHeight="1" x14ac:dyDescent="0.4">
      <c r="A51" s="4"/>
      <c r="B51" s="5"/>
      <c r="C51" s="8">
        <f>C44+C45+C46+C47+C48+C49+C50</f>
        <v>1696915</v>
      </c>
      <c r="D51" s="8">
        <f>D44+D45+D46+D47+D48+D49+D50</f>
        <v>1381619</v>
      </c>
    </row>
    <row r="52" spans="1:4" ht="60" customHeight="1" x14ac:dyDescent="0.4">
      <c r="A52" s="4" t="s">
        <v>106</v>
      </c>
      <c r="B52" s="5"/>
      <c r="C52" s="6" t="s">
        <v>28</v>
      </c>
      <c r="D52" s="6"/>
    </row>
    <row r="53" spans="1:4" ht="25.5" customHeight="1" x14ac:dyDescent="0.4">
      <c r="A53" s="7" t="s">
        <v>45</v>
      </c>
      <c r="B53" s="10"/>
      <c r="C53" s="8">
        <f>C51</f>
        <v>1696915</v>
      </c>
      <c r="D53" s="8">
        <f>D51+D52</f>
        <v>1381619</v>
      </c>
    </row>
    <row r="54" spans="1:4" ht="15" customHeight="1" x14ac:dyDescent="0.4">
      <c r="A54" s="7" t="s">
        <v>46</v>
      </c>
      <c r="B54" s="10"/>
      <c r="C54" s="8">
        <f>C53+C42</f>
        <v>4482037</v>
      </c>
      <c r="D54" s="8">
        <f>D53+D42</f>
        <v>3989439</v>
      </c>
    </row>
    <row r="55" spans="1:4" ht="24.75" customHeight="1" x14ac:dyDescent="0.4">
      <c r="A55" s="7" t="s">
        <v>47</v>
      </c>
      <c r="B55" s="10"/>
      <c r="C55" s="8">
        <f>C54+C35</f>
        <v>6505940</v>
      </c>
      <c r="D55" s="8">
        <f>D54+D35</f>
        <v>5958756</v>
      </c>
    </row>
    <row r="56" spans="1:4" ht="24.75" customHeight="1" x14ac:dyDescent="0.4">
      <c r="A56" s="41"/>
      <c r="B56" s="42"/>
      <c r="C56" s="28"/>
      <c r="D56" s="28"/>
    </row>
    <row r="57" spans="1:4" ht="15" customHeight="1" x14ac:dyDescent="0.4">
      <c r="A57" s="34" t="s">
        <v>101</v>
      </c>
    </row>
    <row r="58" spans="1:4" ht="15" customHeight="1" x14ac:dyDescent="0.4">
      <c r="A58" s="35"/>
    </row>
    <row r="59" spans="1:4" ht="15" customHeight="1" x14ac:dyDescent="0.4">
      <c r="A59" s="35"/>
    </row>
    <row r="60" spans="1:4" ht="15" customHeight="1" thickBot="1" x14ac:dyDescent="0.45">
      <c r="A60" s="36"/>
      <c r="B60" s="37"/>
      <c r="C60" s="36"/>
    </row>
    <row r="61" spans="1:4" ht="15" customHeight="1" x14ac:dyDescent="0.4">
      <c r="A61" s="38" t="s">
        <v>151</v>
      </c>
      <c r="B61" s="48"/>
      <c r="C61" s="38" t="s">
        <v>102</v>
      </c>
    </row>
    <row r="62" spans="1:4" ht="25.2" customHeight="1" x14ac:dyDescent="0.4">
      <c r="A62" s="38" t="s">
        <v>152</v>
      </c>
      <c r="B62" s="48"/>
      <c r="C62" s="38" t="s">
        <v>103</v>
      </c>
    </row>
    <row r="63" spans="1:4" ht="15" customHeight="1" x14ac:dyDescent="0.4">
      <c r="A63" s="38"/>
      <c r="B63" s="48"/>
      <c r="C63" s="39"/>
    </row>
    <row r="64" spans="1:4" ht="15" customHeight="1" x14ac:dyDescent="0.4">
      <c r="A64" s="40"/>
      <c r="B64" s="49"/>
      <c r="C64" s="40"/>
    </row>
    <row r="65" spans="1:3" ht="15" customHeight="1" x14ac:dyDescent="0.4">
      <c r="A65" s="40" t="s">
        <v>141</v>
      </c>
      <c r="B65" s="49"/>
      <c r="C65" s="40" t="s">
        <v>141</v>
      </c>
    </row>
  </sheetData>
  <mergeCells count="13">
    <mergeCell ref="A7:D7"/>
    <mergeCell ref="A1:D1"/>
    <mergeCell ref="A2:D2"/>
    <mergeCell ref="A3:D3"/>
    <mergeCell ref="A4:D4"/>
    <mergeCell ref="A6:D6"/>
    <mergeCell ref="B61:B63"/>
    <mergeCell ref="B64:B65"/>
    <mergeCell ref="A16:D16"/>
    <mergeCell ref="A28:D28"/>
    <mergeCell ref="A29:D29"/>
    <mergeCell ref="A36:D36"/>
    <mergeCell ref="A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4"/>
  <sheetViews>
    <sheetView view="pageBreakPreview" zoomScaleNormal="145" zoomScaleSheetLayoutView="100" workbookViewId="0">
      <selection activeCell="A50" sqref="A50:A51"/>
    </sheetView>
  </sheetViews>
  <sheetFormatPr defaultRowHeight="15" customHeight="1" x14ac:dyDescent="0.4"/>
  <cols>
    <col min="1" max="1" width="25.84375" customWidth="1"/>
    <col min="2" max="2" width="8.3828125" customWidth="1"/>
    <col min="3" max="3" width="21.23046875" customWidth="1"/>
    <col min="4" max="4" width="25.61328125" customWidth="1"/>
  </cols>
  <sheetData>
    <row r="1" spans="1:4" ht="38.25" customHeight="1" x14ac:dyDescent="0.4">
      <c r="A1" s="53" t="s">
        <v>142</v>
      </c>
      <c r="B1" s="53"/>
      <c r="C1" s="53"/>
      <c r="D1" s="53"/>
    </row>
    <row r="2" spans="1:4" ht="24.75" customHeight="1" x14ac:dyDescent="0.4">
      <c r="A2" s="53" t="s">
        <v>48</v>
      </c>
      <c r="B2" s="53"/>
      <c r="C2" s="53"/>
      <c r="D2" s="53"/>
    </row>
    <row r="3" spans="1:4" ht="12.75" customHeight="1" x14ac:dyDescent="0.4">
      <c r="A3" s="54" t="s">
        <v>143</v>
      </c>
      <c r="B3" s="54"/>
      <c r="C3" s="54"/>
      <c r="D3" s="54"/>
    </row>
    <row r="4" spans="1:4" ht="20.25" customHeight="1" x14ac:dyDescent="0.4">
      <c r="A4" s="54" t="s">
        <v>49</v>
      </c>
      <c r="B4" s="54"/>
      <c r="C4" s="54"/>
      <c r="D4" s="54"/>
    </row>
    <row r="5" spans="1:4" ht="27.75" customHeight="1" x14ac:dyDescent="0.4">
      <c r="A5" s="55" t="s">
        <v>50</v>
      </c>
      <c r="B5" s="55" t="s">
        <v>3</v>
      </c>
      <c r="C5" s="57" t="s">
        <v>144</v>
      </c>
      <c r="D5" s="58"/>
    </row>
    <row r="6" spans="1:4" ht="18.75" customHeight="1" x14ac:dyDescent="0.4">
      <c r="A6" s="56"/>
      <c r="B6" s="56"/>
      <c r="C6" s="11" t="s">
        <v>135</v>
      </c>
      <c r="D6" s="11" t="s">
        <v>134</v>
      </c>
    </row>
    <row r="7" spans="1:4" ht="24" customHeight="1" x14ac:dyDescent="0.4">
      <c r="A7" s="7" t="s">
        <v>51</v>
      </c>
      <c r="B7" s="5"/>
      <c r="C7" s="5"/>
      <c r="D7" s="5"/>
    </row>
    <row r="8" spans="1:4" ht="15" customHeight="1" x14ac:dyDescent="0.4">
      <c r="A8" s="4" t="s">
        <v>52</v>
      </c>
      <c r="B8" s="5">
        <v>20</v>
      </c>
      <c r="C8" s="6">
        <v>1128218</v>
      </c>
      <c r="D8" s="6">
        <v>863868</v>
      </c>
    </row>
    <row r="9" spans="1:4" ht="24" customHeight="1" x14ac:dyDescent="0.4">
      <c r="A9" s="4" t="s">
        <v>53</v>
      </c>
      <c r="B9" s="5">
        <v>20</v>
      </c>
      <c r="C9" s="6">
        <v>60161</v>
      </c>
      <c r="D9" s="6">
        <v>50766</v>
      </c>
    </row>
    <row r="10" spans="1:4" ht="24" customHeight="1" x14ac:dyDescent="0.4">
      <c r="A10" s="4" t="s">
        <v>54</v>
      </c>
      <c r="B10" s="5"/>
      <c r="C10" s="6">
        <v>21277</v>
      </c>
      <c r="D10" s="6">
        <v>19045</v>
      </c>
    </row>
    <row r="11" spans="1:4" ht="15" customHeight="1" x14ac:dyDescent="0.4">
      <c r="A11" s="4" t="s">
        <v>55</v>
      </c>
      <c r="B11" s="5">
        <v>21</v>
      </c>
      <c r="C11" s="6">
        <v>63421</v>
      </c>
      <c r="D11" s="6">
        <v>67696</v>
      </c>
    </row>
    <row r="12" spans="1:4" ht="15" customHeight="1" x14ac:dyDescent="0.4">
      <c r="A12" s="7" t="s">
        <v>56</v>
      </c>
      <c r="B12" s="5"/>
      <c r="C12" s="8">
        <f>C8+C9+C10+C11</f>
        <v>1273077</v>
      </c>
      <c r="D12" s="8">
        <f>D8+D9+D10+D11</f>
        <v>1001375</v>
      </c>
    </row>
    <row r="13" spans="1:4" ht="15" customHeight="1" x14ac:dyDescent="0.4">
      <c r="A13" s="4" t="s">
        <v>57</v>
      </c>
      <c r="B13" s="5">
        <v>22</v>
      </c>
      <c r="C13" s="6">
        <v>-902522</v>
      </c>
      <c r="D13" s="6">
        <v>-773448</v>
      </c>
    </row>
    <row r="14" spans="1:4" ht="24" customHeight="1" x14ac:dyDescent="0.4">
      <c r="A14" s="7" t="s">
        <v>58</v>
      </c>
      <c r="B14" s="5"/>
      <c r="C14" s="8">
        <f>C12+C13</f>
        <v>370555</v>
      </c>
      <c r="D14" s="8">
        <f>D12+D13</f>
        <v>227927</v>
      </c>
    </row>
    <row r="15" spans="1:4" ht="25.5" customHeight="1" x14ac:dyDescent="0.4">
      <c r="A15" s="4" t="s">
        <v>59</v>
      </c>
      <c r="B15" s="5">
        <v>23</v>
      </c>
      <c r="C15" s="6">
        <v>-63776</v>
      </c>
      <c r="D15" s="6">
        <v>-55437</v>
      </c>
    </row>
    <row r="16" spans="1:4" ht="24" customHeight="1" x14ac:dyDescent="0.4">
      <c r="A16" s="4" t="s">
        <v>60</v>
      </c>
      <c r="B16" s="5">
        <v>24</v>
      </c>
      <c r="C16" s="6">
        <v>17755</v>
      </c>
      <c r="D16" s="6">
        <v>32125</v>
      </c>
    </row>
    <row r="17" spans="1:4" ht="36" customHeight="1" x14ac:dyDescent="0.4">
      <c r="A17" s="4" t="s">
        <v>61</v>
      </c>
      <c r="B17" s="5">
        <v>24</v>
      </c>
      <c r="C17" s="6">
        <v>-119383</v>
      </c>
      <c r="D17" s="6">
        <v>-94463</v>
      </c>
    </row>
    <row r="18" spans="1:4" ht="48.75" customHeight="1" x14ac:dyDescent="0.4">
      <c r="A18" s="4" t="s">
        <v>107</v>
      </c>
      <c r="B18" s="5">
        <v>13</v>
      </c>
      <c r="C18" s="6"/>
      <c r="D18" s="6"/>
    </row>
    <row r="19" spans="1:4" ht="27" customHeight="1" x14ac:dyDescent="0.4">
      <c r="A19" s="4" t="s">
        <v>108</v>
      </c>
      <c r="B19" s="5"/>
      <c r="C19" s="6">
        <v>-77009</v>
      </c>
      <c r="D19" s="6">
        <v>-26006</v>
      </c>
    </row>
    <row r="20" spans="1:4" ht="35.25" customHeight="1" x14ac:dyDescent="0.4">
      <c r="A20" s="4" t="s">
        <v>62</v>
      </c>
      <c r="B20" s="5">
        <v>7</v>
      </c>
      <c r="C20" s="6">
        <v>1094</v>
      </c>
      <c r="D20" s="6">
        <v>4387</v>
      </c>
    </row>
    <row r="21" spans="1:4" ht="51" customHeight="1" x14ac:dyDescent="0.4">
      <c r="A21" s="4" t="s">
        <v>109</v>
      </c>
      <c r="B21" s="5"/>
      <c r="C21" s="6">
        <v>-3106</v>
      </c>
      <c r="D21" s="6">
        <v>1411</v>
      </c>
    </row>
    <row r="22" spans="1:4" ht="37.5" customHeight="1" x14ac:dyDescent="0.4">
      <c r="A22" s="4" t="s">
        <v>110</v>
      </c>
      <c r="B22" s="5"/>
      <c r="C22" s="6">
        <v>-6685</v>
      </c>
      <c r="D22" s="6">
        <v>-1222</v>
      </c>
    </row>
    <row r="23" spans="1:4" ht="36" customHeight="1" x14ac:dyDescent="0.4">
      <c r="A23" s="4" t="s">
        <v>63</v>
      </c>
      <c r="B23" s="5"/>
      <c r="C23" s="6">
        <v>3511</v>
      </c>
      <c r="D23" s="6">
        <v>6664</v>
      </c>
    </row>
    <row r="24" spans="1:4" ht="36" customHeight="1" x14ac:dyDescent="0.4">
      <c r="A24" s="7" t="s">
        <v>111</v>
      </c>
      <c r="B24" s="5"/>
      <c r="C24" s="8">
        <f>C15+C16+C17+C18+C19+C20+C21+C22+C23+C14</f>
        <v>122956</v>
      </c>
      <c r="D24" s="8">
        <f>D14+D15+D16+D17+D19+D20+D21+D22+D23+D18</f>
        <v>95386</v>
      </c>
    </row>
    <row r="25" spans="1:4" ht="36" customHeight="1" x14ac:dyDescent="0.4">
      <c r="A25" s="4" t="s">
        <v>64</v>
      </c>
      <c r="B25" s="5"/>
      <c r="C25" s="6">
        <v>-36906</v>
      </c>
      <c r="D25" s="6">
        <v>-17758</v>
      </c>
    </row>
    <row r="26" spans="1:4" ht="24" customHeight="1" x14ac:dyDescent="0.4">
      <c r="A26" s="7" t="s">
        <v>112</v>
      </c>
      <c r="B26" s="5"/>
      <c r="C26" s="8">
        <f>C24+C25</f>
        <v>86050</v>
      </c>
      <c r="D26" s="8">
        <f>D24+D25</f>
        <v>77628</v>
      </c>
    </row>
    <row r="27" spans="1:4" ht="34.5" customHeight="1" x14ac:dyDescent="0.4">
      <c r="A27" s="7" t="s">
        <v>66</v>
      </c>
      <c r="B27" s="5"/>
      <c r="C27" s="6"/>
      <c r="D27" s="6"/>
    </row>
    <row r="28" spans="1:4" ht="45" customHeight="1" x14ac:dyDescent="0.4">
      <c r="A28" s="4" t="s">
        <v>67</v>
      </c>
      <c r="B28" s="5"/>
    </row>
    <row r="29" spans="1:4" ht="45" customHeight="1" x14ac:dyDescent="0.4">
      <c r="A29" s="4" t="s">
        <v>146</v>
      </c>
      <c r="B29" s="5">
        <v>13</v>
      </c>
      <c r="C29" s="6">
        <v>-98748</v>
      </c>
      <c r="D29" s="6"/>
    </row>
    <row r="30" spans="1:4" ht="29.25" customHeight="1" x14ac:dyDescent="0.4">
      <c r="A30" s="4" t="s">
        <v>113</v>
      </c>
      <c r="B30" s="5">
        <v>14</v>
      </c>
      <c r="C30" s="6"/>
      <c r="D30" s="6"/>
    </row>
    <row r="31" spans="1:4" ht="49.5" customHeight="1" x14ac:dyDescent="0.4">
      <c r="A31" s="4" t="s">
        <v>145</v>
      </c>
      <c r="B31" s="5">
        <v>13.19</v>
      </c>
      <c r="C31" s="6">
        <v>32137</v>
      </c>
      <c r="D31" s="6"/>
    </row>
    <row r="32" spans="1:4" ht="49.5" customHeight="1" x14ac:dyDescent="0.4">
      <c r="A32" s="4" t="s">
        <v>136</v>
      </c>
      <c r="B32" s="5">
        <v>13</v>
      </c>
      <c r="C32" s="6">
        <v>13321</v>
      </c>
      <c r="D32" s="6"/>
    </row>
    <row r="33" spans="1:4" ht="44.25" customHeight="1" x14ac:dyDescent="0.4">
      <c r="A33" s="4" t="s">
        <v>114</v>
      </c>
      <c r="B33" s="5"/>
      <c r="C33" s="6">
        <v>7193</v>
      </c>
      <c r="D33" s="6">
        <v>2172</v>
      </c>
    </row>
    <row r="34" spans="1:4" ht="26.25" customHeight="1" x14ac:dyDescent="0.4">
      <c r="A34" s="7" t="s">
        <v>115</v>
      </c>
      <c r="B34" s="5"/>
      <c r="C34" s="8">
        <f>C33+C31+C30+C32+C29</f>
        <v>-46097</v>
      </c>
      <c r="D34" s="8">
        <f>D30+D31+D33</f>
        <v>2172</v>
      </c>
    </row>
    <row r="35" spans="1:4" ht="23.25" customHeight="1" x14ac:dyDescent="0.4">
      <c r="A35" s="7" t="s">
        <v>100</v>
      </c>
      <c r="B35" s="5"/>
      <c r="C35" s="8">
        <f>C26+C34</f>
        <v>39953</v>
      </c>
      <c r="D35" s="8">
        <f>D26+D34</f>
        <v>79800</v>
      </c>
    </row>
    <row r="36" spans="1:4" ht="23.25" customHeight="1" x14ac:dyDescent="0.4">
      <c r="A36" s="7" t="s">
        <v>116</v>
      </c>
      <c r="B36" s="5"/>
      <c r="C36" s="8"/>
      <c r="D36" s="8"/>
    </row>
    <row r="37" spans="1:4" ht="23.25" customHeight="1" x14ac:dyDescent="0.4">
      <c r="A37" s="4" t="s">
        <v>70</v>
      </c>
      <c r="B37" s="5"/>
      <c r="C37" s="6">
        <v>83823</v>
      </c>
      <c r="D37" s="6">
        <v>76069</v>
      </c>
    </row>
    <row r="38" spans="1:4" ht="23.25" customHeight="1" x14ac:dyDescent="0.4">
      <c r="A38" s="4" t="s">
        <v>71</v>
      </c>
      <c r="B38" s="5"/>
      <c r="C38" s="6">
        <v>2227</v>
      </c>
      <c r="D38" s="6">
        <v>1559</v>
      </c>
    </row>
    <row r="39" spans="1:4" ht="23.25" customHeight="1" x14ac:dyDescent="0.4">
      <c r="A39" s="4"/>
      <c r="B39" s="5"/>
      <c r="C39" s="8">
        <f>C37+C38</f>
        <v>86050</v>
      </c>
      <c r="D39" s="8">
        <f>D37+D38</f>
        <v>77628</v>
      </c>
    </row>
    <row r="40" spans="1:4" ht="23.25" customHeight="1" x14ac:dyDescent="0.4">
      <c r="A40" s="7" t="s">
        <v>117</v>
      </c>
      <c r="B40" s="5"/>
      <c r="C40" s="8"/>
      <c r="D40" s="8"/>
    </row>
    <row r="41" spans="1:4" ht="23.25" customHeight="1" x14ac:dyDescent="0.4">
      <c r="A41" s="4" t="s">
        <v>70</v>
      </c>
      <c r="B41" s="5"/>
      <c r="C41" s="6">
        <v>37726</v>
      </c>
      <c r="D41" s="6">
        <v>78241</v>
      </c>
    </row>
    <row r="42" spans="1:4" ht="23.25" customHeight="1" x14ac:dyDescent="0.4">
      <c r="A42" s="4" t="s">
        <v>71</v>
      </c>
      <c r="B42" s="5"/>
      <c r="C42" s="6">
        <v>2227</v>
      </c>
      <c r="D42" s="6">
        <v>1559</v>
      </c>
    </row>
    <row r="43" spans="1:4" ht="23.25" customHeight="1" x14ac:dyDescent="0.4">
      <c r="A43" s="4"/>
      <c r="B43" s="5"/>
      <c r="C43" s="8">
        <f>C41+C42</f>
        <v>39953</v>
      </c>
      <c r="D43" s="8">
        <f>D41+D42</f>
        <v>79800</v>
      </c>
    </row>
    <row r="44" spans="1:4" ht="24" customHeight="1" x14ac:dyDescent="0.4">
      <c r="A44" s="4" t="s">
        <v>118</v>
      </c>
      <c r="B44" s="5">
        <v>25</v>
      </c>
      <c r="C44" s="6">
        <v>159</v>
      </c>
      <c r="D44" s="6">
        <v>153</v>
      </c>
    </row>
    <row r="45" spans="1:4" ht="24" customHeight="1" x14ac:dyDescent="0.4">
      <c r="A45" s="43"/>
      <c r="B45" s="44"/>
      <c r="C45" s="27"/>
      <c r="D45" s="27"/>
    </row>
    <row r="46" spans="1:4" ht="15" customHeight="1" x14ac:dyDescent="0.4">
      <c r="A46" s="34" t="s">
        <v>101</v>
      </c>
    </row>
    <row r="47" spans="1:4" ht="15" customHeight="1" x14ac:dyDescent="0.4">
      <c r="A47" s="35"/>
    </row>
    <row r="48" spans="1:4" ht="15" customHeight="1" x14ac:dyDescent="0.4">
      <c r="A48" s="35"/>
    </row>
    <row r="49" spans="1:3" ht="15" customHeight="1" thickBot="1" x14ac:dyDescent="0.45">
      <c r="A49" s="36"/>
      <c r="B49" s="37"/>
      <c r="C49" s="36"/>
    </row>
    <row r="50" spans="1:3" ht="15" customHeight="1" x14ac:dyDescent="0.4">
      <c r="A50" s="38" t="s">
        <v>151</v>
      </c>
      <c r="B50" s="38"/>
      <c r="C50" s="38" t="s">
        <v>102</v>
      </c>
    </row>
    <row r="51" spans="1:3" ht="24.45" customHeight="1" x14ac:dyDescent="0.4">
      <c r="A51" s="38" t="s">
        <v>152</v>
      </c>
      <c r="B51" s="38"/>
      <c r="C51" s="38" t="s">
        <v>103</v>
      </c>
    </row>
    <row r="52" spans="1:3" ht="15" customHeight="1" x14ac:dyDescent="0.4">
      <c r="A52" s="38"/>
      <c r="B52" s="38"/>
      <c r="C52" s="39"/>
    </row>
    <row r="53" spans="1:3" ht="15" customHeight="1" x14ac:dyDescent="0.4">
      <c r="A53" s="40"/>
      <c r="B53" s="40"/>
      <c r="C53" s="40"/>
    </row>
    <row r="54" spans="1:3" ht="15" customHeight="1" x14ac:dyDescent="0.4">
      <c r="A54" s="40" t="s">
        <v>141</v>
      </c>
      <c r="B54" s="40"/>
      <c r="C54" s="40" t="s">
        <v>141</v>
      </c>
    </row>
  </sheetData>
  <mergeCells count="7">
    <mergeCell ref="A1:D1"/>
    <mergeCell ref="A2:D2"/>
    <mergeCell ref="A3:D3"/>
    <mergeCell ref="A4:D4"/>
    <mergeCell ref="A5:A6"/>
    <mergeCell ref="B5:B6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tabSelected="1" view="pageBreakPreview" topLeftCell="A26" zoomScale="130" zoomScaleNormal="100" zoomScaleSheetLayoutView="130" workbookViewId="0">
      <selection activeCell="A9" sqref="A9"/>
    </sheetView>
  </sheetViews>
  <sheetFormatPr defaultRowHeight="15" customHeight="1" x14ac:dyDescent="0.4"/>
  <cols>
    <col min="1" max="1" width="46.15234375" customWidth="1"/>
    <col min="2" max="2" width="7.69140625" customWidth="1"/>
    <col min="3" max="3" width="14.15234375" customWidth="1"/>
    <col min="4" max="4" width="18.23046875" customWidth="1"/>
    <col min="5" max="5" width="58.61328125" customWidth="1"/>
  </cols>
  <sheetData>
    <row r="1" spans="1:5" ht="25.5" customHeight="1" x14ac:dyDescent="0.4">
      <c r="A1" s="59" t="s">
        <v>147</v>
      </c>
      <c r="B1" s="59"/>
      <c r="C1" s="59"/>
      <c r="D1" s="59"/>
      <c r="E1" s="12"/>
    </row>
    <row r="2" spans="1:5" ht="15.75" customHeight="1" x14ac:dyDescent="0.4">
      <c r="A2" s="60" t="s">
        <v>0</v>
      </c>
      <c r="B2" s="60"/>
      <c r="C2" s="60"/>
      <c r="D2" s="60"/>
      <c r="E2" s="12"/>
    </row>
    <row r="3" spans="1:5" ht="15.75" customHeight="1" x14ac:dyDescent="0.4">
      <c r="A3" s="14" t="s">
        <v>148</v>
      </c>
      <c r="B3" s="13"/>
      <c r="C3" s="13"/>
      <c r="D3" s="13"/>
      <c r="E3" s="12"/>
    </row>
    <row r="4" spans="1:5" ht="15.75" customHeight="1" x14ac:dyDescent="0.4">
      <c r="A4" s="61" t="s">
        <v>1</v>
      </c>
      <c r="B4" s="61"/>
      <c r="C4" s="61"/>
      <c r="D4" s="61"/>
      <c r="E4" s="15"/>
    </row>
    <row r="5" spans="1:5" ht="22.5" customHeight="1" x14ac:dyDescent="0.4">
      <c r="A5" s="55" t="s">
        <v>50</v>
      </c>
      <c r="B5" s="63" t="s">
        <v>3</v>
      </c>
      <c r="C5" s="57" t="s">
        <v>158</v>
      </c>
      <c r="D5" s="58"/>
      <c r="E5" s="15"/>
    </row>
    <row r="6" spans="1:5" ht="24.75" customHeight="1" x14ac:dyDescent="0.4">
      <c r="A6" s="62"/>
      <c r="B6" s="64"/>
      <c r="C6" s="1" t="s">
        <v>135</v>
      </c>
      <c r="D6" s="1" t="s">
        <v>134</v>
      </c>
    </row>
    <row r="7" spans="1:5" ht="19.5" customHeight="1" x14ac:dyDescent="0.4">
      <c r="A7" s="16" t="s">
        <v>72</v>
      </c>
      <c r="B7" s="17"/>
      <c r="C7" s="16"/>
      <c r="D7" s="16"/>
    </row>
    <row r="8" spans="1:5" ht="15" customHeight="1" x14ac:dyDescent="0.4">
      <c r="A8" s="18" t="s">
        <v>112</v>
      </c>
      <c r="B8" s="19"/>
      <c r="C8" s="6">
        <v>86050</v>
      </c>
      <c r="D8" s="6">
        <v>77628</v>
      </c>
    </row>
    <row r="9" spans="1:5" ht="33" customHeight="1" x14ac:dyDescent="0.4">
      <c r="A9" s="18" t="s">
        <v>119</v>
      </c>
      <c r="B9" s="19"/>
      <c r="C9" s="6">
        <v>36906</v>
      </c>
      <c r="D9" s="6">
        <v>17758</v>
      </c>
    </row>
    <row r="10" spans="1:5" ht="30" customHeight="1" x14ac:dyDescent="0.4">
      <c r="A10" s="18" t="s">
        <v>73</v>
      </c>
      <c r="B10" s="19"/>
      <c r="C10" s="6"/>
      <c r="D10" s="6"/>
    </row>
    <row r="11" spans="1:5" ht="21" customHeight="1" x14ac:dyDescent="0.4">
      <c r="A11" s="18" t="s">
        <v>74</v>
      </c>
      <c r="B11" s="19"/>
      <c r="C11" s="6">
        <v>95768</v>
      </c>
      <c r="D11" s="6">
        <v>81182</v>
      </c>
    </row>
    <row r="12" spans="1:5" ht="24.75" customHeight="1" x14ac:dyDescent="0.4">
      <c r="A12" s="21" t="s">
        <v>61</v>
      </c>
      <c r="B12" s="19">
        <v>24</v>
      </c>
      <c r="C12" s="6">
        <v>119383</v>
      </c>
      <c r="D12" s="6">
        <v>94463</v>
      </c>
    </row>
    <row r="13" spans="1:5" ht="36" customHeight="1" x14ac:dyDescent="0.4">
      <c r="A13" s="18" t="s">
        <v>120</v>
      </c>
      <c r="B13" s="19"/>
      <c r="C13" s="6">
        <v>3106</v>
      </c>
      <c r="D13" s="6">
        <v>-1411</v>
      </c>
    </row>
    <row r="14" spans="1:5" ht="36.75" customHeight="1" x14ac:dyDescent="0.4">
      <c r="A14" s="18" t="s">
        <v>121</v>
      </c>
      <c r="B14" s="19"/>
      <c r="C14" s="6">
        <v>6685</v>
      </c>
      <c r="D14" s="6">
        <v>1222</v>
      </c>
    </row>
    <row r="15" spans="1:5" ht="48.75" customHeight="1" x14ac:dyDescent="0.4">
      <c r="A15" s="18" t="s">
        <v>60</v>
      </c>
      <c r="B15" s="19">
        <v>24</v>
      </c>
      <c r="C15" s="6">
        <v>-17755</v>
      </c>
      <c r="D15" s="6">
        <v>-32125</v>
      </c>
    </row>
    <row r="16" spans="1:5" ht="41.25" customHeight="1" x14ac:dyDescent="0.4">
      <c r="A16" s="18" t="s">
        <v>122</v>
      </c>
      <c r="B16" s="22">
        <v>21.22</v>
      </c>
      <c r="C16" s="6">
        <v>6645</v>
      </c>
      <c r="D16" s="6">
        <v>4003</v>
      </c>
    </row>
    <row r="17" spans="1:4" ht="42" customHeight="1" x14ac:dyDescent="0.4">
      <c r="A17" s="18" t="s">
        <v>75</v>
      </c>
      <c r="B17" s="19">
        <v>7</v>
      </c>
      <c r="C17" s="6">
        <v>-1094</v>
      </c>
      <c r="D17" s="6">
        <v>-4387</v>
      </c>
    </row>
    <row r="18" spans="1:4" ht="39" customHeight="1" x14ac:dyDescent="0.4">
      <c r="A18" s="18" t="s">
        <v>123</v>
      </c>
      <c r="B18" s="19"/>
      <c r="C18" s="6">
        <v>77009</v>
      </c>
      <c r="D18" s="6">
        <v>26006</v>
      </c>
    </row>
    <row r="19" spans="1:4" ht="42" customHeight="1" x14ac:dyDescent="0.4">
      <c r="A19" s="21" t="s">
        <v>149</v>
      </c>
      <c r="B19" s="22">
        <v>13.19</v>
      </c>
      <c r="C19" s="6">
        <v>32137</v>
      </c>
      <c r="D19" s="6"/>
    </row>
    <row r="20" spans="1:4" ht="38.25" customHeight="1" x14ac:dyDescent="0.4">
      <c r="A20" s="21" t="s">
        <v>107</v>
      </c>
      <c r="B20" s="22">
        <v>13</v>
      </c>
      <c r="C20" s="6"/>
      <c r="D20" s="6"/>
    </row>
    <row r="21" spans="1:4" ht="33" customHeight="1" x14ac:dyDescent="0.4">
      <c r="A21" s="18" t="s">
        <v>76</v>
      </c>
      <c r="B21" s="22"/>
      <c r="C21" s="6">
        <v>13418</v>
      </c>
      <c r="D21" s="6">
        <v>4101</v>
      </c>
    </row>
    <row r="22" spans="1:4" ht="33.75" customHeight="1" x14ac:dyDescent="0.4">
      <c r="A22" s="23" t="s">
        <v>77</v>
      </c>
      <c r="B22" s="19"/>
      <c r="C22" s="8">
        <f>C8+C9+C1+C151+C12+C13+C14+C17+C18+C20+C21+C15+C11+C16+C19</f>
        <v>458258</v>
      </c>
      <c r="D22" s="8">
        <f>D8+D9+D11+D12+D13+D14+D15+D17+D18+D19+D21+D20+D16</f>
        <v>268440</v>
      </c>
    </row>
    <row r="23" spans="1:4" ht="33" customHeight="1" x14ac:dyDescent="0.4">
      <c r="A23" s="18" t="s">
        <v>78</v>
      </c>
      <c r="B23" s="19"/>
      <c r="C23" s="6">
        <v>-23555</v>
      </c>
      <c r="D23" s="6">
        <v>-6300</v>
      </c>
    </row>
    <row r="24" spans="1:4" ht="32.25" customHeight="1" x14ac:dyDescent="0.4">
      <c r="A24" s="18" t="s">
        <v>79</v>
      </c>
      <c r="B24" s="19"/>
      <c r="C24" s="6">
        <v>-15468</v>
      </c>
      <c r="D24" s="6">
        <v>-5268</v>
      </c>
    </row>
    <row r="25" spans="1:4" ht="40.5" customHeight="1" x14ac:dyDescent="0.4">
      <c r="A25" s="21" t="s">
        <v>80</v>
      </c>
      <c r="B25" s="19"/>
      <c r="C25" s="6">
        <v>-28330</v>
      </c>
      <c r="D25" s="6">
        <v>-62192</v>
      </c>
    </row>
    <row r="26" spans="1:4" ht="41.25" customHeight="1" x14ac:dyDescent="0.4">
      <c r="A26" s="18" t="s">
        <v>81</v>
      </c>
      <c r="B26" s="20"/>
      <c r="C26" s="6">
        <v>43751</v>
      </c>
      <c r="D26" s="6">
        <v>30403</v>
      </c>
    </row>
    <row r="27" spans="1:4" ht="36.75" customHeight="1" x14ac:dyDescent="0.4">
      <c r="A27" s="18" t="s">
        <v>82</v>
      </c>
      <c r="B27" s="19"/>
      <c r="C27" s="6">
        <v>17007</v>
      </c>
      <c r="D27" s="6">
        <v>127</v>
      </c>
    </row>
    <row r="28" spans="1:4" ht="32.25" customHeight="1" x14ac:dyDescent="0.4">
      <c r="A28" s="18" t="s">
        <v>124</v>
      </c>
      <c r="B28" s="19"/>
      <c r="C28" s="6">
        <v>-12927</v>
      </c>
      <c r="D28" s="6">
        <v>17639</v>
      </c>
    </row>
    <row r="29" spans="1:4" ht="25.5" customHeight="1" x14ac:dyDescent="0.4">
      <c r="A29" s="21" t="s">
        <v>83</v>
      </c>
      <c r="B29" s="19"/>
      <c r="C29" s="6">
        <v>-5163</v>
      </c>
      <c r="D29" s="6">
        <v>-3075</v>
      </c>
    </row>
    <row r="30" spans="1:4" ht="37.5" customHeight="1" x14ac:dyDescent="0.4">
      <c r="A30" s="23" t="s">
        <v>125</v>
      </c>
      <c r="B30" s="19"/>
      <c r="C30" s="47">
        <f>C23+C24+C25+C26+C27+C28+C29+C22</f>
        <v>433573</v>
      </c>
      <c r="D30" s="47">
        <f>D23+D24+D25+D26+D27+D28+D29+D22</f>
        <v>239774</v>
      </c>
    </row>
    <row r="31" spans="1:4" ht="30.75" customHeight="1" x14ac:dyDescent="0.4">
      <c r="A31" s="21" t="s">
        <v>84</v>
      </c>
      <c r="B31" s="19"/>
      <c r="C31" s="6">
        <v>-99643</v>
      </c>
      <c r="D31" s="6">
        <v>-94503</v>
      </c>
    </row>
    <row r="32" spans="1:4" ht="30.75" customHeight="1" x14ac:dyDescent="0.4">
      <c r="A32" s="21" t="s">
        <v>85</v>
      </c>
      <c r="B32" s="19"/>
      <c r="C32" s="6">
        <v>12033</v>
      </c>
      <c r="D32" s="6">
        <v>9758</v>
      </c>
    </row>
    <row r="33" spans="1:4" ht="30.75" customHeight="1" x14ac:dyDescent="0.4">
      <c r="A33" s="21" t="s">
        <v>86</v>
      </c>
      <c r="B33" s="19"/>
      <c r="C33" s="6">
        <v>-7997</v>
      </c>
      <c r="D33" s="6">
        <v>-2431</v>
      </c>
    </row>
    <row r="34" spans="1:4" ht="30.75" customHeight="1" x14ac:dyDescent="0.4">
      <c r="A34" s="23" t="s">
        <v>126</v>
      </c>
      <c r="B34" s="20"/>
      <c r="C34" s="8">
        <f>C30+C31+C32+C33</f>
        <v>337966</v>
      </c>
      <c r="D34" s="8">
        <f>D30+D31+D32+D33</f>
        <v>152598</v>
      </c>
    </row>
    <row r="35" spans="1:4" ht="15" customHeight="1" x14ac:dyDescent="0.4">
      <c r="A35" s="23" t="s">
        <v>87</v>
      </c>
      <c r="B35" s="19"/>
      <c r="C35" s="6"/>
      <c r="D35" s="6"/>
    </row>
    <row r="36" spans="1:4" ht="27" customHeight="1" x14ac:dyDescent="0.4">
      <c r="A36" s="21" t="s">
        <v>127</v>
      </c>
      <c r="B36" s="19"/>
      <c r="C36" s="6">
        <v>-358301</v>
      </c>
      <c r="D36" s="6">
        <v>-296446</v>
      </c>
    </row>
    <row r="37" spans="1:4" ht="15" customHeight="1" x14ac:dyDescent="0.4">
      <c r="A37" s="21" t="s">
        <v>88</v>
      </c>
      <c r="B37" s="22"/>
      <c r="C37" s="6">
        <v>698</v>
      </c>
      <c r="D37" s="6">
        <v>623</v>
      </c>
    </row>
    <row r="38" spans="1:4" ht="30" customHeight="1" x14ac:dyDescent="0.4">
      <c r="A38" s="21" t="s">
        <v>128</v>
      </c>
      <c r="B38" s="22"/>
      <c r="C38" s="6"/>
      <c r="D38" s="6"/>
    </row>
    <row r="39" spans="1:4" ht="24" customHeight="1" x14ac:dyDescent="0.4">
      <c r="A39" s="21" t="s">
        <v>76</v>
      </c>
      <c r="B39" s="22"/>
      <c r="C39" s="6">
        <v>-8407</v>
      </c>
      <c r="D39" s="6">
        <v>1793</v>
      </c>
    </row>
    <row r="40" spans="1:4" ht="28.5" customHeight="1" x14ac:dyDescent="0.4">
      <c r="A40" s="23" t="s">
        <v>129</v>
      </c>
      <c r="B40" s="24"/>
      <c r="C40" s="8">
        <f>C36+C37+C38+C39</f>
        <v>-366010</v>
      </c>
      <c r="D40" s="8">
        <f>D36+D37+D39+D38</f>
        <v>-294030</v>
      </c>
    </row>
    <row r="41" spans="1:4" ht="36" customHeight="1" x14ac:dyDescent="0.4">
      <c r="A41" s="23" t="s">
        <v>89</v>
      </c>
      <c r="B41" s="19"/>
      <c r="C41" s="6"/>
      <c r="D41" s="6"/>
    </row>
    <row r="42" spans="1:4" ht="24" customHeight="1" x14ac:dyDescent="0.4">
      <c r="A42" s="21" t="s">
        <v>90</v>
      </c>
      <c r="B42" s="19">
        <v>14</v>
      </c>
      <c r="C42" s="6">
        <v>332905</v>
      </c>
      <c r="D42" s="6">
        <v>318628</v>
      </c>
    </row>
    <row r="43" spans="1:4" ht="15" customHeight="1" x14ac:dyDescent="0.4">
      <c r="A43" s="21" t="s">
        <v>91</v>
      </c>
      <c r="B43" s="19">
        <v>14</v>
      </c>
      <c r="C43" s="6">
        <v>-245340</v>
      </c>
      <c r="D43" s="6">
        <v>-168356</v>
      </c>
    </row>
    <row r="44" spans="1:4" ht="15" customHeight="1" x14ac:dyDescent="0.4">
      <c r="A44" s="21" t="s">
        <v>92</v>
      </c>
      <c r="B44" s="19">
        <v>14</v>
      </c>
      <c r="C44" s="6">
        <v>-4611</v>
      </c>
      <c r="D44" s="6">
        <v>-4677</v>
      </c>
    </row>
    <row r="45" spans="1:4" ht="15" customHeight="1" x14ac:dyDescent="0.4">
      <c r="A45" s="21" t="s">
        <v>76</v>
      </c>
      <c r="B45" s="24"/>
      <c r="C45" s="6">
        <v>-12432</v>
      </c>
      <c r="D45" s="6">
        <v>-3861</v>
      </c>
    </row>
    <row r="46" spans="1:4" ht="28.5" customHeight="1" x14ac:dyDescent="0.4">
      <c r="A46" s="23" t="s">
        <v>130</v>
      </c>
      <c r="B46" s="24"/>
      <c r="C46" s="8">
        <f>C42+C43+C44+C45</f>
        <v>70522</v>
      </c>
      <c r="D46" s="8">
        <f>D42+D43+D44+D45</f>
        <v>141734</v>
      </c>
    </row>
    <row r="47" spans="1:4" ht="24" customHeight="1" x14ac:dyDescent="0.4">
      <c r="A47" s="23" t="s">
        <v>150</v>
      </c>
      <c r="B47" s="24"/>
      <c r="C47" s="8">
        <v>42478</v>
      </c>
      <c r="D47" s="8">
        <v>302</v>
      </c>
    </row>
    <row r="48" spans="1:4" ht="15" customHeight="1" x14ac:dyDescent="0.4">
      <c r="A48" s="21" t="s">
        <v>131</v>
      </c>
      <c r="B48" s="22">
        <v>9</v>
      </c>
      <c r="C48" s="6">
        <v>198578</v>
      </c>
      <c r="D48" s="6">
        <v>204614</v>
      </c>
    </row>
    <row r="49" spans="1:4" ht="47.25" customHeight="1" x14ac:dyDescent="0.4">
      <c r="A49" s="21" t="s">
        <v>132</v>
      </c>
      <c r="B49" s="24"/>
      <c r="C49" s="6">
        <v>-3255</v>
      </c>
      <c r="D49" s="6">
        <v>34</v>
      </c>
    </row>
    <row r="50" spans="1:4" ht="30.75" customHeight="1" x14ac:dyDescent="0.4">
      <c r="A50" s="21" t="s">
        <v>93</v>
      </c>
      <c r="B50" s="24"/>
      <c r="C50" s="6">
        <v>-3</v>
      </c>
      <c r="D50" s="6">
        <v>1</v>
      </c>
    </row>
    <row r="51" spans="1:4" ht="15" customHeight="1" x14ac:dyDescent="0.4">
      <c r="A51" s="23" t="s">
        <v>94</v>
      </c>
      <c r="B51" s="22">
        <v>9</v>
      </c>
      <c r="C51" s="8">
        <f>C47+C48+C49+C50</f>
        <v>237798</v>
      </c>
      <c r="D51" s="8">
        <f>D47+D48+D49+D50</f>
        <v>204951</v>
      </c>
    </row>
    <row r="52" spans="1:4" ht="15" customHeight="1" x14ac:dyDescent="0.4">
      <c r="A52" s="23" t="s">
        <v>95</v>
      </c>
      <c r="B52" s="24"/>
      <c r="C52" s="8"/>
      <c r="D52" s="8"/>
    </row>
    <row r="53" spans="1:4" ht="33.75" customHeight="1" x14ac:dyDescent="0.4">
      <c r="A53" s="21" t="s">
        <v>133</v>
      </c>
      <c r="B53" s="22">
        <v>15</v>
      </c>
      <c r="C53" s="6">
        <v>73825</v>
      </c>
      <c r="D53" s="6">
        <v>41664</v>
      </c>
    </row>
    <row r="54" spans="1:4" ht="24" customHeight="1" x14ac:dyDescent="0.4">
      <c r="A54" s="45"/>
      <c r="B54" s="46"/>
      <c r="C54" s="27"/>
      <c r="D54" s="27"/>
    </row>
    <row r="55" spans="1:4" ht="15" customHeight="1" x14ac:dyDescent="0.4">
      <c r="A55" s="34" t="s">
        <v>101</v>
      </c>
    </row>
    <row r="56" spans="1:4" ht="15" customHeight="1" x14ac:dyDescent="0.4">
      <c r="A56" s="35"/>
    </row>
    <row r="57" spans="1:4" ht="15" customHeight="1" x14ac:dyDescent="0.4">
      <c r="A57" s="35"/>
    </row>
    <row r="58" spans="1:4" ht="15" customHeight="1" thickBot="1" x14ac:dyDescent="0.45">
      <c r="A58" s="36"/>
      <c r="B58" s="37"/>
      <c r="C58" s="36"/>
    </row>
    <row r="59" spans="1:4" ht="15" customHeight="1" x14ac:dyDescent="0.4">
      <c r="A59" s="38" t="s">
        <v>151</v>
      </c>
      <c r="B59" s="48"/>
      <c r="C59" s="38" t="s">
        <v>102</v>
      </c>
    </row>
    <row r="60" spans="1:4" ht="19.5" customHeight="1" x14ac:dyDescent="0.4">
      <c r="A60" s="38" t="s">
        <v>152</v>
      </c>
      <c r="B60" s="48"/>
      <c r="C60" s="38" t="s">
        <v>103</v>
      </c>
    </row>
    <row r="61" spans="1:4" ht="9.75" customHeight="1" x14ac:dyDescent="0.4">
      <c r="A61" s="38"/>
      <c r="B61" s="48"/>
      <c r="C61" s="39"/>
    </row>
    <row r="62" spans="1:4" ht="10.5" customHeight="1" x14ac:dyDescent="0.4">
      <c r="A62" s="40"/>
      <c r="B62" s="49"/>
      <c r="C62" s="40"/>
    </row>
    <row r="63" spans="1:4" ht="15" customHeight="1" x14ac:dyDescent="0.4">
      <c r="A63" s="40" t="s">
        <v>141</v>
      </c>
      <c r="B63" s="49"/>
      <c r="C63" s="40" t="s">
        <v>141</v>
      </c>
    </row>
  </sheetData>
  <mergeCells count="8">
    <mergeCell ref="B59:B61"/>
    <mergeCell ref="B62:B63"/>
    <mergeCell ref="A1:D1"/>
    <mergeCell ref="A2:D2"/>
    <mergeCell ref="A4:D4"/>
    <mergeCell ref="A5:A6"/>
    <mergeCell ref="B5:B6"/>
    <mergeCell ref="C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view="pageBreakPreview" zoomScaleNormal="100" zoomScaleSheetLayoutView="100" workbookViewId="0">
      <selection activeCell="C28" sqref="C28"/>
    </sheetView>
  </sheetViews>
  <sheetFormatPr defaultRowHeight="15" customHeight="1" x14ac:dyDescent="0.4"/>
  <cols>
    <col min="1" max="1" width="21.23046875" customWidth="1"/>
    <col min="2" max="2" width="10.15234375" bestFit="1" customWidth="1"/>
    <col min="3" max="3" width="14.15234375" customWidth="1"/>
    <col min="4" max="4" width="11.3828125" customWidth="1"/>
    <col min="5" max="5" width="12.3828125" customWidth="1"/>
    <col min="6" max="6" width="10.69140625" customWidth="1"/>
    <col min="7" max="7" width="10" customWidth="1"/>
    <col min="8" max="8" width="15.69140625" customWidth="1"/>
  </cols>
  <sheetData>
    <row r="1" spans="1:8" ht="27.75" customHeight="1" x14ac:dyDescent="0.4">
      <c r="A1" s="59" t="s">
        <v>153</v>
      </c>
      <c r="B1" s="59"/>
      <c r="C1" s="59"/>
      <c r="D1" s="59"/>
      <c r="E1" s="59"/>
      <c r="F1" s="59"/>
      <c r="G1" s="59"/>
      <c r="H1" s="59"/>
    </row>
    <row r="2" spans="1:8" ht="15" customHeight="1" x14ac:dyDescent="0.4">
      <c r="A2" s="60" t="s">
        <v>96</v>
      </c>
      <c r="B2" s="60"/>
      <c r="C2" s="60"/>
      <c r="D2" s="60"/>
      <c r="E2" s="60"/>
      <c r="F2" s="60"/>
      <c r="G2" s="60"/>
      <c r="H2" s="60"/>
    </row>
    <row r="3" spans="1:8" ht="15" customHeight="1" x14ac:dyDescent="0.4">
      <c r="A3" s="61" t="s">
        <v>140</v>
      </c>
      <c r="B3" s="61"/>
      <c r="C3" s="61"/>
      <c r="D3" s="61"/>
      <c r="E3" s="61"/>
      <c r="F3" s="61"/>
      <c r="G3" s="61"/>
      <c r="H3" s="61"/>
    </row>
    <row r="4" spans="1:8" ht="15" customHeight="1" x14ac:dyDescent="0.4">
      <c r="A4" s="61" t="s">
        <v>1</v>
      </c>
      <c r="B4" s="65"/>
      <c r="C4" s="65"/>
      <c r="D4" s="65"/>
      <c r="E4" s="65"/>
      <c r="F4" s="65"/>
      <c r="G4" s="65"/>
      <c r="H4" s="65"/>
    </row>
    <row r="5" spans="1:8" ht="48.75" customHeight="1" x14ac:dyDescent="0.4">
      <c r="A5" s="25"/>
      <c r="B5" s="30" t="s">
        <v>26</v>
      </c>
      <c r="C5" s="30" t="s">
        <v>27</v>
      </c>
      <c r="D5" s="30" t="s">
        <v>105</v>
      </c>
      <c r="E5" s="30" t="s">
        <v>97</v>
      </c>
      <c r="F5" s="30" t="s">
        <v>30</v>
      </c>
      <c r="G5" s="30" t="s">
        <v>98</v>
      </c>
      <c r="H5" s="30" t="s">
        <v>32</v>
      </c>
    </row>
    <row r="6" spans="1:8" ht="15" customHeight="1" x14ac:dyDescent="0.4">
      <c r="A6" s="25" t="s">
        <v>137</v>
      </c>
      <c r="B6" s="28">
        <v>1110634</v>
      </c>
      <c r="C6" s="28" t="s">
        <v>28</v>
      </c>
      <c r="D6" s="28">
        <v>7220</v>
      </c>
      <c r="E6" s="28">
        <v>623698</v>
      </c>
      <c r="F6" s="28">
        <v>1741552</v>
      </c>
      <c r="G6" s="28">
        <v>17504</v>
      </c>
      <c r="H6" s="28">
        <v>1759056</v>
      </c>
    </row>
    <row r="7" spans="1:8" ht="27.75" customHeight="1" x14ac:dyDescent="0.4">
      <c r="A7" s="26" t="s">
        <v>65</v>
      </c>
      <c r="B7" s="27" t="s">
        <v>28</v>
      </c>
      <c r="C7" s="27" t="s">
        <v>28</v>
      </c>
      <c r="D7" s="27" t="s">
        <v>28</v>
      </c>
      <c r="E7" s="27">
        <v>76096</v>
      </c>
      <c r="F7" s="27">
        <v>76069</v>
      </c>
      <c r="G7" s="27">
        <v>1559</v>
      </c>
      <c r="H7" s="27">
        <v>77628</v>
      </c>
    </row>
    <row r="8" spans="1:8" ht="36.75" customHeight="1" x14ac:dyDescent="0.4">
      <c r="A8" s="26" t="s">
        <v>68</v>
      </c>
      <c r="B8" s="31" t="s">
        <v>28</v>
      </c>
      <c r="C8" s="31" t="s">
        <v>28</v>
      </c>
      <c r="D8" s="31">
        <v>2172</v>
      </c>
      <c r="E8" s="31" t="s">
        <v>28</v>
      </c>
      <c r="F8" s="31">
        <v>2172</v>
      </c>
      <c r="G8" s="31" t="s">
        <v>28</v>
      </c>
      <c r="H8" s="31">
        <v>2172</v>
      </c>
    </row>
    <row r="9" spans="1:8" ht="36.75" customHeight="1" thickBot="1" x14ac:dyDescent="0.45">
      <c r="A9" s="26" t="s">
        <v>100</v>
      </c>
      <c r="B9" s="32" t="s">
        <v>28</v>
      </c>
      <c r="C9" s="33" t="s">
        <v>28</v>
      </c>
      <c r="D9" s="33">
        <v>2172</v>
      </c>
      <c r="E9" s="33">
        <v>76069</v>
      </c>
      <c r="F9" s="33">
        <v>78241</v>
      </c>
      <c r="G9" s="33">
        <v>1559</v>
      </c>
      <c r="H9" s="33">
        <v>79800</v>
      </c>
    </row>
    <row r="10" spans="1:8" ht="36.75" customHeight="1" thickTop="1" thickBot="1" x14ac:dyDescent="0.45">
      <c r="A10" s="26" t="s">
        <v>156</v>
      </c>
      <c r="B10" s="32" t="s">
        <v>28</v>
      </c>
      <c r="C10" s="33" t="s">
        <v>28</v>
      </c>
      <c r="D10" s="33" t="s">
        <v>28</v>
      </c>
      <c r="E10" s="33">
        <v>8145</v>
      </c>
      <c r="F10" s="33">
        <v>8145</v>
      </c>
      <c r="G10" s="33" t="s">
        <v>28</v>
      </c>
      <c r="H10" s="33">
        <v>8145</v>
      </c>
    </row>
    <row r="11" spans="1:8" ht="57" customHeight="1" thickTop="1" thickBot="1" x14ac:dyDescent="0.45">
      <c r="A11" s="25" t="s">
        <v>154</v>
      </c>
      <c r="B11" s="32">
        <v>1110634</v>
      </c>
      <c r="C11" s="32" t="s">
        <v>28</v>
      </c>
      <c r="D11" s="32">
        <f>D6+D8</f>
        <v>9392</v>
      </c>
      <c r="E11" s="32">
        <v>707912</v>
      </c>
      <c r="F11" s="32">
        <v>1827938</v>
      </c>
      <c r="G11" s="32">
        <f>G6+G9</f>
        <v>19063</v>
      </c>
      <c r="H11" s="32">
        <v>1847001</v>
      </c>
    </row>
    <row r="12" spans="1:8" ht="15.75" customHeight="1" thickTop="1" x14ac:dyDescent="0.4">
      <c r="A12" s="25" t="s">
        <v>138</v>
      </c>
      <c r="B12" s="28">
        <v>1123907</v>
      </c>
      <c r="C12" s="28">
        <v>-38570</v>
      </c>
      <c r="D12" s="28">
        <v>8994</v>
      </c>
      <c r="E12" s="28">
        <v>856709</v>
      </c>
      <c r="F12" s="28">
        <v>1951040</v>
      </c>
      <c r="G12" s="28">
        <v>18277</v>
      </c>
      <c r="H12" s="28">
        <v>1969317</v>
      </c>
    </row>
    <row r="13" spans="1:8" ht="30" customHeight="1" x14ac:dyDescent="0.4">
      <c r="A13" s="26" t="s">
        <v>99</v>
      </c>
      <c r="B13" s="27" t="s">
        <v>28</v>
      </c>
      <c r="C13" s="27" t="s">
        <v>28</v>
      </c>
      <c r="D13" s="27" t="s">
        <v>28</v>
      </c>
      <c r="E13" s="27">
        <v>83823</v>
      </c>
      <c r="F13" s="27">
        <v>83823</v>
      </c>
      <c r="G13" s="27">
        <v>2227</v>
      </c>
      <c r="H13" s="27">
        <v>86050</v>
      </c>
    </row>
    <row r="14" spans="1:8" ht="37.5" customHeight="1" x14ac:dyDescent="0.4">
      <c r="A14" s="26" t="s">
        <v>115</v>
      </c>
      <c r="B14" s="31" t="s">
        <v>28</v>
      </c>
      <c r="C14" s="31">
        <v>-53290</v>
      </c>
      <c r="D14" s="31">
        <v>7193</v>
      </c>
      <c r="E14" s="31" t="s">
        <v>28</v>
      </c>
      <c r="F14" s="31">
        <v>-46097</v>
      </c>
      <c r="G14" s="31" t="s">
        <v>28</v>
      </c>
      <c r="H14" s="31">
        <v>-46097</v>
      </c>
    </row>
    <row r="15" spans="1:8" ht="37.5" customHeight="1" x14ac:dyDescent="0.4">
      <c r="A15" s="26" t="s">
        <v>69</v>
      </c>
      <c r="B15" s="27" t="s">
        <v>28</v>
      </c>
      <c r="C15" s="27">
        <v>-53290</v>
      </c>
      <c r="D15" s="27">
        <v>7193</v>
      </c>
      <c r="E15" s="27">
        <v>83823</v>
      </c>
      <c r="F15" s="27">
        <v>37726</v>
      </c>
      <c r="G15" s="27">
        <v>2227</v>
      </c>
      <c r="H15" s="27">
        <v>39953</v>
      </c>
    </row>
    <row r="16" spans="1:8" ht="28.5" customHeight="1" x14ac:dyDescent="0.4">
      <c r="A16" s="26" t="s">
        <v>156</v>
      </c>
      <c r="B16" s="27" t="s">
        <v>28</v>
      </c>
      <c r="C16" s="27" t="s">
        <v>28</v>
      </c>
      <c r="D16" s="27" t="s">
        <v>28</v>
      </c>
      <c r="E16" s="27">
        <v>18142</v>
      </c>
      <c r="F16" s="27">
        <v>18142</v>
      </c>
      <c r="G16" s="27" t="s">
        <v>28</v>
      </c>
      <c r="H16" s="27">
        <v>18142</v>
      </c>
    </row>
    <row r="17" spans="1:8" ht="28.5" customHeight="1" x14ac:dyDescent="0.4">
      <c r="A17" s="26" t="s">
        <v>157</v>
      </c>
      <c r="B17" s="27" t="s">
        <v>28</v>
      </c>
      <c r="C17" s="27" t="s">
        <v>28</v>
      </c>
      <c r="D17" s="27" t="s">
        <v>28</v>
      </c>
      <c r="E17" s="27" t="s">
        <v>28</v>
      </c>
      <c r="F17" s="27" t="s">
        <v>28</v>
      </c>
      <c r="G17" s="27">
        <v>-3509</v>
      </c>
      <c r="H17" s="27">
        <v>-3509</v>
      </c>
    </row>
    <row r="18" spans="1:8" ht="38.25" customHeight="1" thickBot="1" x14ac:dyDescent="0.45">
      <c r="A18" s="25" t="s">
        <v>155</v>
      </c>
      <c r="B18" s="32">
        <v>1123907</v>
      </c>
      <c r="C18" s="32">
        <v>-91860</v>
      </c>
      <c r="D18" s="32">
        <v>16187</v>
      </c>
      <c r="E18" s="32">
        <v>958674</v>
      </c>
      <c r="F18" s="32">
        <v>2006908</v>
      </c>
      <c r="G18" s="32">
        <v>16995</v>
      </c>
      <c r="H18" s="32">
        <v>2023903</v>
      </c>
    </row>
    <row r="19" spans="1:8" ht="38.25" customHeight="1" thickTop="1" x14ac:dyDescent="0.4">
      <c r="A19" s="25"/>
      <c r="B19" s="28"/>
      <c r="C19" s="28"/>
      <c r="D19" s="28"/>
      <c r="E19" s="28"/>
      <c r="F19" s="28"/>
      <c r="G19" s="28"/>
      <c r="H19" s="28"/>
    </row>
    <row r="20" spans="1:8" ht="15.75" customHeight="1" x14ac:dyDescent="0.4">
      <c r="A20" s="34" t="s">
        <v>101</v>
      </c>
      <c r="D20" s="29"/>
      <c r="E20" s="29"/>
      <c r="F20" s="29"/>
      <c r="G20" s="29"/>
      <c r="H20" s="29"/>
    </row>
    <row r="21" spans="1:8" ht="15" customHeight="1" x14ac:dyDescent="0.4">
      <c r="A21" s="35"/>
    </row>
    <row r="22" spans="1:8" ht="15" customHeight="1" x14ac:dyDescent="0.4">
      <c r="A22" s="35"/>
    </row>
    <row r="23" spans="1:8" ht="15" customHeight="1" thickBot="1" x14ac:dyDescent="0.45">
      <c r="A23" s="36"/>
      <c r="B23" s="37"/>
      <c r="C23" s="36"/>
    </row>
    <row r="24" spans="1:8" ht="15" customHeight="1" x14ac:dyDescent="0.4">
      <c r="A24" s="38" t="s">
        <v>151</v>
      </c>
      <c r="B24" s="48"/>
      <c r="C24" s="38" t="s">
        <v>102</v>
      </c>
    </row>
    <row r="25" spans="1:8" ht="24" customHeight="1" x14ac:dyDescent="0.4">
      <c r="A25" s="38" t="s">
        <v>152</v>
      </c>
      <c r="B25" s="48"/>
      <c r="C25" s="38" t="s">
        <v>103</v>
      </c>
    </row>
    <row r="26" spans="1:8" ht="14.25" customHeight="1" x14ac:dyDescent="0.4">
      <c r="A26" s="38"/>
      <c r="B26" s="48"/>
      <c r="C26" s="39"/>
    </row>
    <row r="27" spans="1:8" ht="10.5" customHeight="1" x14ac:dyDescent="0.4">
      <c r="A27" s="40"/>
      <c r="B27" s="49"/>
      <c r="C27" s="40"/>
    </row>
    <row r="28" spans="1:8" ht="23.25" customHeight="1" x14ac:dyDescent="0.4">
      <c r="A28" s="40" t="s">
        <v>141</v>
      </c>
      <c r="B28" s="49"/>
      <c r="C28" s="40" t="s">
        <v>141</v>
      </c>
    </row>
  </sheetData>
  <mergeCells count="6">
    <mergeCell ref="B27:B28"/>
    <mergeCell ref="A1:H1"/>
    <mergeCell ref="A2:H2"/>
    <mergeCell ref="A3:H3"/>
    <mergeCell ref="A4:H4"/>
    <mergeCell ref="B24:B26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Ф2!OLE_LINK21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Диас Аскарулы</dc:creator>
  <cp:lastModifiedBy>Мухтар Ибрайханов</cp:lastModifiedBy>
  <dcterms:created xsi:type="dcterms:W3CDTF">2022-05-31T09:44:21Z</dcterms:created>
  <dcterms:modified xsi:type="dcterms:W3CDTF">2025-08-22T07:01:08Z</dcterms:modified>
</cp:coreProperties>
</file>