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155" windowHeight="6855" activeTab="3"/>
  </bookViews>
  <sheets>
    <sheet name="Ф1" sheetId="1" r:id="rId1"/>
    <sheet name="Ф2" sheetId="3" r:id="rId2"/>
    <sheet name="Ф3" sheetId="4" r:id="rId3"/>
    <sheet name="Ф4" sheetId="6" r:id="rId4"/>
  </sheets>
  <definedNames>
    <definedName name="_Hlk254102507" localSheetId="0">Ф1!$A$49</definedName>
    <definedName name="_xlnm.Print_Area" localSheetId="0">Ф1!$A$1:$C$67</definedName>
    <definedName name="_xlnm.Print_Area" localSheetId="1">Ф2!$A$1:$E$54</definedName>
    <definedName name="_xlnm.Print_Area" localSheetId="2">Ф3!$A$1:$C$102</definedName>
    <definedName name="_xlnm.Print_Area" localSheetId="3">Ф4!$A$1:$I$34</definedName>
  </definedNames>
  <calcPr calcId="145621"/>
</workbook>
</file>

<file path=xl/calcChain.xml><?xml version="1.0" encoding="utf-8"?>
<calcChain xmlns="http://schemas.openxmlformats.org/spreadsheetml/2006/main">
  <c r="F27" i="6" l="1"/>
  <c r="B20" i="6"/>
  <c r="C20" i="6"/>
  <c r="C27" i="6" s="1"/>
  <c r="D20" i="6"/>
  <c r="D27" i="6"/>
  <c r="B27" i="6"/>
  <c r="I12" i="6"/>
  <c r="I14" i="6"/>
  <c r="G15" i="6"/>
  <c r="I15" i="6" s="1"/>
  <c r="G14" i="6"/>
  <c r="G13" i="6"/>
  <c r="I13" i="6" s="1"/>
  <c r="G12" i="6"/>
  <c r="G11" i="6"/>
  <c r="I11" i="6" s="1"/>
  <c r="G10" i="6"/>
  <c r="G8" i="6"/>
  <c r="C16" i="6"/>
  <c r="B16" i="6"/>
  <c r="I25" i="6"/>
  <c r="C57" i="4"/>
  <c r="B57" i="4"/>
  <c r="C26" i="4"/>
  <c r="C36" i="4" s="1"/>
  <c r="B26" i="4"/>
  <c r="B36" i="4" s="1"/>
  <c r="C44" i="3"/>
  <c r="D44" i="3"/>
  <c r="E44" i="3"/>
  <c r="B44" i="3"/>
  <c r="C39" i="3"/>
  <c r="D39" i="3"/>
  <c r="E39" i="3"/>
  <c r="B39" i="3"/>
  <c r="C61" i="1"/>
  <c r="B61" i="1"/>
  <c r="B16" i="1"/>
  <c r="G22" i="6" l="1"/>
  <c r="G23" i="6"/>
  <c r="G24" i="6"/>
  <c r="I22" i="6" l="1"/>
  <c r="I23" i="6"/>
  <c r="I24" i="6"/>
  <c r="G21" i="6"/>
  <c r="H20" i="6"/>
  <c r="H27" i="6" s="1"/>
  <c r="H9" i="6"/>
  <c r="H16" i="6" s="1"/>
  <c r="F20" i="6"/>
  <c r="E20" i="6"/>
  <c r="E27" i="6" s="1"/>
  <c r="G19" i="6"/>
  <c r="I19" i="6" s="1"/>
  <c r="G18" i="6"/>
  <c r="I18" i="6" s="1"/>
  <c r="G17" i="6"/>
  <c r="I17" i="6" s="1"/>
  <c r="I10" i="6"/>
  <c r="F9" i="6"/>
  <c r="F16" i="6" s="1"/>
  <c r="E9" i="6"/>
  <c r="E16" i="6" s="1"/>
  <c r="G7" i="6"/>
  <c r="I7" i="6" s="1"/>
  <c r="G6" i="6"/>
  <c r="I6" i="6" s="1"/>
  <c r="C69" i="4"/>
  <c r="B69" i="4"/>
  <c r="C42" i="4"/>
  <c r="B42" i="4"/>
  <c r="C11" i="3"/>
  <c r="C13" i="3" s="1"/>
  <c r="D11" i="3"/>
  <c r="D13" i="3" s="1"/>
  <c r="D24" i="3" s="1"/>
  <c r="D26" i="3" s="1"/>
  <c r="D29" i="3" s="1"/>
  <c r="D34" i="3" s="1"/>
  <c r="E11" i="3"/>
  <c r="E13" i="3" s="1"/>
  <c r="E24" i="3" s="1"/>
  <c r="E26" i="3" s="1"/>
  <c r="E29" i="3" s="1"/>
  <c r="E34" i="3" s="1"/>
  <c r="B11" i="3"/>
  <c r="B13" i="3" s="1"/>
  <c r="B24" i="3" s="1"/>
  <c r="B26" i="3" s="1"/>
  <c r="B29" i="3" s="1"/>
  <c r="B34" i="3" s="1"/>
  <c r="C58" i="1"/>
  <c r="B58" i="1"/>
  <c r="C47" i="1"/>
  <c r="B47" i="1"/>
  <c r="C37" i="1"/>
  <c r="C39" i="1" s="1"/>
  <c r="B37" i="1"/>
  <c r="B39" i="1" s="1"/>
  <c r="C29" i="1"/>
  <c r="B29" i="1"/>
  <c r="C16" i="1"/>
  <c r="I21" i="6" l="1"/>
  <c r="I8" i="6"/>
  <c r="C71" i="4"/>
  <c r="C75" i="4" s="1"/>
  <c r="B71" i="4"/>
  <c r="B75" i="4" s="1"/>
  <c r="C24" i="3"/>
  <c r="C26" i="3" s="1"/>
  <c r="C29" i="3" s="1"/>
  <c r="C34" i="3" s="1"/>
  <c r="G20" i="6"/>
  <c r="I20" i="6" s="1"/>
  <c r="G9" i="6"/>
  <c r="G16" i="6" s="1"/>
  <c r="B59" i="1"/>
  <c r="B60" i="1" s="1"/>
  <c r="C59" i="1"/>
  <c r="C60" i="1" s="1"/>
  <c r="B30" i="1"/>
  <c r="C30" i="1"/>
  <c r="I27" i="6" l="1"/>
  <c r="G27" i="6"/>
  <c r="I9" i="6"/>
  <c r="I16" i="6" s="1"/>
</calcChain>
</file>

<file path=xl/sharedStrings.xml><?xml version="1.0" encoding="utf-8"?>
<sst xmlns="http://schemas.openxmlformats.org/spreadsheetml/2006/main" count="260" uniqueCount="202">
  <si>
    <t>АКТИВЫ</t>
  </si>
  <si>
    <t>Производный финансовый инструмент</t>
  </si>
  <si>
    <t>Основные средства</t>
  </si>
  <si>
    <t>Нематериальные активы</t>
  </si>
  <si>
    <t>Инвестиционная недвижимость</t>
  </si>
  <si>
    <t>Прочие долгосрочные активы</t>
  </si>
  <si>
    <t>Текущие активы</t>
  </si>
  <si>
    <t>Товарно-материальные запасы</t>
  </si>
  <si>
    <t>Торговая дебиторская задолженность</t>
  </si>
  <si>
    <t>Прочие финансовые активы</t>
  </si>
  <si>
    <t>Предоплата по подоходному налогу</t>
  </si>
  <si>
    <t>Займы выданные</t>
  </si>
  <si>
    <t>Прочие текущие активы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</si>
  <si>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</si>
  <si>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</si>
  <si>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</si>
  <si>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</si>
  <si>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Резерв от пересчета иностранных валют</t>
  </si>
  <si>
    <t>Итого капитал</t>
  </si>
  <si>
    <t>Долгосрочные обязательства</t>
  </si>
  <si>
    <t>Займы</t>
  </si>
  <si>
    <t>Выпущенные долговые ценные бумаги</t>
  </si>
  <si>
    <t>Обязательства по финансовой аренде</t>
  </si>
  <si>
    <t>Текущие обязательства</t>
  </si>
  <si>
    <t>Текущая часть выпущенных долговых ценных бумаг</t>
  </si>
  <si>
    <t>Текущая часть обязательств по финансовой аренде</t>
  </si>
  <si>
    <t>Торговая кредиторская задолженность</t>
  </si>
  <si>
    <t>Итого текущие обязательства</t>
  </si>
  <si>
    <t>Итого обязательства</t>
  </si>
  <si>
    <t>Итого капитал и обязательства</t>
  </si>
  <si>
    <t>-</t>
  </si>
  <si>
    <t>Обязательства по вознаграждениям работникам</t>
  </si>
  <si>
    <t>Текущая часть обязательств по вознаграждениям работникам</t>
  </si>
  <si>
    <t>Прочие налоги и другие обязательные платежи в бюджет</t>
  </si>
  <si>
    <t>АО «НАЦИОНАЛЬНАЯ КОМПАНИЯ «ҚАЗАҚСТАН ТЕМIР ЖОЛЫ»</t>
  </si>
  <si>
    <t>Нераспределенная прибыль</t>
  </si>
  <si>
    <t>Доходы</t>
  </si>
  <si>
    <t>Грузовые перевозки</t>
  </si>
  <si>
    <t>Пассажирские перевозки</t>
  </si>
  <si>
    <t>Государственные субсидии</t>
  </si>
  <si>
    <t>Прочие доходы</t>
  </si>
  <si>
    <t>Себестоимость реализации</t>
  </si>
  <si>
    <t>Валовый доход</t>
  </si>
  <si>
    <t>Общие и административные расходы</t>
  </si>
  <si>
    <t>Финансовый доход</t>
  </si>
  <si>
    <t>Финансовые затраты</t>
  </si>
  <si>
    <t>Прочие прибыли и убытки</t>
  </si>
  <si>
    <t>Н.Х. Абилова</t>
  </si>
  <si>
    <t>Продолжающаяся деятельность</t>
  </si>
  <si>
    <t>Итого доходы</t>
  </si>
  <si>
    <t>Расходы по реализации</t>
  </si>
  <si>
    <t>Прекращенная деятельность</t>
  </si>
  <si>
    <t>Доход от выбытия дочерних организаций</t>
  </si>
  <si>
    <t>Акционеру материнской компании</t>
  </si>
  <si>
    <t>Движение денежных средств от операционной деятельности:</t>
  </si>
  <si>
    <t>Приобретение основных средств</t>
  </si>
  <si>
    <t>Приобретение нематериальных активов</t>
  </si>
  <si>
    <t>Взнос в уставный капитал</t>
  </si>
  <si>
    <t>Погашение обязательств по финансовой аренде</t>
  </si>
  <si>
    <t xml:space="preserve">Резерв по невозмещаемому налогу на добавленную стоимость </t>
  </si>
  <si>
    <t>Убыток от обесценения основных средств</t>
  </si>
  <si>
    <t>Восстановление резерва по неликвидным и устаревшим товарно-материальным запасам</t>
  </si>
  <si>
    <t>Начисление резерва по сомнительной задолженности</t>
  </si>
  <si>
    <t>Увеличение прочих текущих и долгосрочных активов (в том числе увеличение долгосрочного НДС к возмещению)</t>
  </si>
  <si>
    <t xml:space="preserve">Уменьшение прочих текущих обязательств </t>
  </si>
  <si>
    <t>Уменьшение обязательств по вознаграждениям работникам</t>
  </si>
  <si>
    <t xml:space="preserve">Проценты уплаченные </t>
  </si>
  <si>
    <t>Проценты полученные</t>
  </si>
  <si>
    <t xml:space="preserve">Корпоративный подоходный налог уплаченный </t>
  </si>
  <si>
    <t>Получение займов</t>
  </si>
  <si>
    <t xml:space="preserve">Погашение займов полученных </t>
  </si>
  <si>
    <t>Дивиденды и распределения выплаченные</t>
  </si>
  <si>
    <t xml:space="preserve">Денежные средства и их эквиваленты на начало периода </t>
  </si>
  <si>
    <t>Неденежные операции:</t>
  </si>
  <si>
    <t>Доля акционеру материнской компании</t>
  </si>
  <si>
    <t xml:space="preserve">На 1 января 2014 г. </t>
  </si>
  <si>
    <t>Приобретение прочих долгосрочных активов</t>
  </si>
  <si>
    <t xml:space="preserve">Долгосрочные активы </t>
  </si>
  <si>
    <t xml:space="preserve">Инвестиции в ассоциированные предприятия </t>
  </si>
  <si>
    <t>Инвестиции в совместные предприятия</t>
  </si>
  <si>
    <t>Итого долгосрочные активы</t>
  </si>
  <si>
    <t>Итого текущие активы</t>
  </si>
  <si>
    <t>Итого активы</t>
  </si>
  <si>
    <t>Капитал акционера материнской компании</t>
  </si>
  <si>
    <t xml:space="preserve">Неконтролирующие доли </t>
  </si>
  <si>
    <t>Обязательства по отложенному подоходному налогу</t>
  </si>
  <si>
    <t>Прочие обязательства</t>
  </si>
  <si>
    <t>Итого долгосрочные обязательства</t>
  </si>
  <si>
    <t>Обязательства по корпоративному подоходному налогу</t>
  </si>
  <si>
    <t>31 декабря 2014 г.</t>
  </si>
  <si>
    <t>От имени руководства Группы:</t>
  </si>
  <si>
    <t>2015 г.</t>
  </si>
  <si>
    <t xml:space="preserve">Обесценение основных средств </t>
  </si>
  <si>
    <t>Убыток от курсовой разницы</t>
  </si>
  <si>
    <t>Доля в убытке ассоциированных предприятий</t>
  </si>
  <si>
    <t>Доля в прибыли совместных предприятий</t>
  </si>
  <si>
    <t xml:space="preserve"> (Убыток)/прибыль до налогообложения</t>
  </si>
  <si>
    <t>Экономия/(расходы) по корпоративному подоходному налогу</t>
  </si>
  <si>
    <t>(Убыток)/прибыль за период от продолжающейся деятельности</t>
  </si>
  <si>
    <t xml:space="preserve">Убыток за период от прекращенной деятельности </t>
  </si>
  <si>
    <t>(УБЫТОК)/ПРИБЫЛЬ ЗА ПЕРИОД</t>
  </si>
  <si>
    <t>Прибыль, возникающая при пересчете отчетности зарубежных предприятий</t>
  </si>
  <si>
    <t>ИТОГО СОВОКУПНЫЙ (УБЫТОК)/ДОХОД ЗА ПЕРИОД</t>
  </si>
  <si>
    <t>(Убыток)/прибыль, относящаяся к:</t>
  </si>
  <si>
    <t xml:space="preserve">Неконтролирующим долям </t>
  </si>
  <si>
    <t>Итого совокупный (убыток)/доход, относящийся к:</t>
  </si>
  <si>
    <t>(Убыток)/прибыль на акцию от продолжающейся и прекращенной деятельности в тенге</t>
  </si>
  <si>
    <t>(Убыток)/прибыль на акцию от продолжающейся деятельности в тенге</t>
  </si>
  <si>
    <t xml:space="preserve">Главный бухгалтер </t>
  </si>
  <si>
    <t xml:space="preserve">2014 г. </t>
  </si>
  <si>
    <t>Корректировки на:</t>
  </si>
  <si>
    <t>Износ и амортизацию</t>
  </si>
  <si>
    <t>Расходы по плану с установленными выплатами</t>
  </si>
  <si>
    <t>Долю в убытках ассоциированных предприятий</t>
  </si>
  <si>
    <t>Долю в прибыли совместных предприятий</t>
  </si>
  <si>
    <t>Прочее</t>
  </si>
  <si>
    <t>Уменьшение торговой кредиторской задолженности</t>
  </si>
  <si>
    <t>Движение денежных средств от инвестиционной деятельности:</t>
  </si>
  <si>
    <t xml:space="preserve">Поступления от выбытия основных средств и прочих долгосрочных активов </t>
  </si>
  <si>
    <t>Предоставление займов</t>
  </si>
  <si>
    <t>Движение денежных средств от финансовой деятельности:</t>
  </si>
  <si>
    <t>Поступление от выпуска облигаций</t>
  </si>
  <si>
    <t>Реализация производного финансового инструмента</t>
  </si>
  <si>
    <t>Чистое (уменьшение)/увеличение денежных средств и их эквивалентов</t>
  </si>
  <si>
    <t>Денежные средства и их эквиваленты на конец периода</t>
  </si>
  <si>
    <t>(Убыток)/прибыль за период</t>
  </si>
  <si>
    <t>Прочий совокупный доход за период</t>
  </si>
  <si>
    <t>Итого совокупный (убыток)/доход за период</t>
  </si>
  <si>
    <t>Прочие вклады</t>
  </si>
  <si>
    <t xml:space="preserve">Приобретение дочерних организаций </t>
  </si>
  <si>
    <t xml:space="preserve">На 1 января 2015 г. </t>
  </si>
  <si>
    <t>Итого совокупный доход/(убыток) за период</t>
  </si>
  <si>
    <r>
      <t xml:space="preserve">Прочий совокупный доход:
</t>
    </r>
    <r>
      <rPr>
        <i/>
        <sz val="9"/>
        <color rgb="FF000000"/>
        <rFont val="Times New Roman"/>
        <family val="1"/>
        <charset val="204"/>
      </rPr>
      <t>Прочий совокупный доход, подлежащий переклассификации в состав прибыли или убытка в последующих периодах:</t>
    </r>
  </si>
  <si>
    <t xml:space="preserve">М.Р. Кабашев                                                                          </t>
  </si>
  <si>
    <t xml:space="preserve">Вице-президент                                                                       </t>
  </si>
  <si>
    <t>Чистое движение денежных средств
от операционной деятельности</t>
  </si>
  <si>
    <t>Чистое движение денежных средств от
финансовой деятельности</t>
  </si>
  <si>
    <t>Выпуск акций</t>
  </si>
  <si>
    <t xml:space="preserve">Выплата дивидендов </t>
  </si>
  <si>
    <t xml:space="preserve">Прочие распределения </t>
  </si>
  <si>
    <t xml:space="preserve">Выбытие дочерних организаций </t>
  </si>
  <si>
    <t xml:space="preserve">Дополнительный оплаченный капитал </t>
  </si>
  <si>
    <t>Девять месяцев
закончившихся 30 сентября</t>
  </si>
  <si>
    <t>30 сентября 2015 г.
(неаудировано)</t>
  </si>
  <si>
    <t>Три месяца 
закончившихся 30 сентября</t>
  </si>
  <si>
    <t>Девять месяцев 
закончившихся 30 сентября</t>
  </si>
  <si>
    <t xml:space="preserve">На 30 сентября 2014 г. (неаудировано) </t>
  </si>
  <si>
    <t>На 30 сентября 2015 г. (неаудировано)</t>
  </si>
  <si>
    <t>Актив по отложенному подоходному налогу</t>
  </si>
  <si>
    <t>Резерв хеджирования</t>
  </si>
  <si>
    <t>Актив предназначенный в пользу Акционера</t>
  </si>
  <si>
    <t>Денежные средства ограниченные в использовании</t>
  </si>
  <si>
    <t>Долгосрочные активы и активы выбывающей группы классифицированные как предназначенные для продажи</t>
  </si>
  <si>
    <t>Обязательства выбывающей группы классифицированной как предназначенной для продажи</t>
  </si>
  <si>
    <t xml:space="preserve">20 ноября 2015 г. </t>
  </si>
  <si>
    <t xml:space="preserve">_________________         </t>
  </si>
  <si>
    <r>
      <t xml:space="preserve">СОКРАЩЕННЫЙ ПРОМЕЖУТОЧНЫЙ КОНСОЛИДИРОВАННЫЙ ОТЧЕТ О ПРИБЫЛЯХ И УБЫТКАХ И ПРОЧЕМ СОВОКУПНОМ ДОХОДЕ ЗА ТРИ И ДЕВЯТЬ МЕСЯЦЕВ, ЗАКОНЧИВШИХСЯ 30 СЕНТЯБРЯ 2015 Г. (НЕАУДИРОВАНО) 
</t>
    </r>
    <r>
      <rPr>
        <i/>
        <sz val="10"/>
        <rFont val="Arial"/>
        <family val="2"/>
        <charset val="204"/>
      </rPr>
      <t>(в тыс. тенге)</t>
    </r>
  </si>
  <si>
    <r>
      <t xml:space="preserve">СОКРАЩЕННЫЙ ПРОМЕЖУТОЧНЫЙ КОНСОЛИДИРОВАННЫЙ ОТЧЕТ О ФИНАНСОВОМ ПОЛОЖЕНИИ ПО СОСТОЯНИЮ НА 30 СЕНТЯБРЯ 2015 Г. 
</t>
    </r>
    <r>
      <rPr>
        <i/>
        <sz val="10"/>
        <color theme="1"/>
        <rFont val="Arial"/>
        <family val="2"/>
        <charset val="204"/>
      </rPr>
      <t>(в тыс. тенге)</t>
    </r>
  </si>
  <si>
    <r>
      <t xml:space="preserve">СОКРАЩЕННЫЙ ПРОМЕЖУТОЧНЫЙ КОНСОЛИДИРОВАННЫЙ ОТЧЕТ ОБ ИЗМЕНЕНИЯХ КАПИТАЛА ЗА ДЕВЯТЬ МЕСЯЦЕВ, ЗАКОНЧИВШИХСЯ 30 СЕНТЯБРЯ 2015 Г. (НЕАУДИРОВАНО) 
</t>
    </r>
    <r>
      <rPr>
        <i/>
        <sz val="11"/>
        <color theme="1"/>
        <rFont val="Calibri"/>
        <family val="2"/>
        <charset val="204"/>
        <scheme val="minor"/>
      </rPr>
      <t>(в тыс. тенге)</t>
    </r>
  </si>
  <si>
    <t>2014 г.</t>
  </si>
  <si>
    <t>Доходы (убытки) по инструментам хеджирования денежных потоков</t>
  </si>
  <si>
    <t xml:space="preserve">Убыток/прибыль за период </t>
  </si>
  <si>
    <t>(Восстановление)/начисление резерва по неиспользованным отпускам</t>
  </si>
  <si>
    <t>Увеличение торговой дебиторской задолженности</t>
  </si>
  <si>
    <t>Уменьшение товарно-материальных запасов</t>
  </si>
  <si>
    <t xml:space="preserve">Увеличение/(уменьшение) прочих налогов к уплате </t>
  </si>
  <si>
    <t>(Уменьшение)/Увеличение прочих долгосрочных обязательств</t>
  </si>
  <si>
    <t>Приобретение инвестиций в ассоциированные предприятия</t>
  </si>
  <si>
    <t>Приобретение прочих финансовых активов</t>
  </si>
  <si>
    <t>Поступление от продажи прочих финансовых активов</t>
  </si>
  <si>
    <t>Реализация жилого фонда</t>
  </si>
  <si>
    <t>СОКРАЩЕННЫЙ ПРОМЕЖУТОЧНЫЙ КОНСОЛИДИРОВАННЫЙ ОТЧЕТ 
О ДВИЖЕНИИ ДЕНЕЖНЫХ СРЕДСТВ ЗА ДЕВЯТЬ МЕСЯЦЕВ ЗАКОНЧИВШИХСЯ 
30 СЕНТЯБРЯ 2015 Г. (НЕАУДИРОВАНО) 
(в тыс. тенге)</t>
  </si>
  <si>
    <t>(Экономия)/расходы по корпоративному подоходному налогу отраженная в прибылях и убытках</t>
  </si>
  <si>
    <t>Доход от выбытия дочерних организаций относящихся к компоненту прекращенной деятельности</t>
  </si>
  <si>
    <t>Денежные средства полученные от операционной деятельности</t>
  </si>
  <si>
    <t>Приобретение дочерних организаций за вычетом имеющихся денежных средств и их эквивалентов</t>
  </si>
  <si>
    <t>Чистый приток денежных средств в связи с выбытием дочерних организаций</t>
  </si>
  <si>
    <t>Чистое движение денежных средств использованных в инвестиционной деятельности</t>
  </si>
  <si>
    <t>Приобретение актива предназначенного в пользу Акционера</t>
  </si>
  <si>
    <t>Эффект изменения валютных курсов на балансы денежных средств и их эквивалентов деноминированных в иностранной валюте</t>
  </si>
  <si>
    <t>Хеджирование денежных потоков</t>
  </si>
  <si>
    <t>Торговая кредиторская и дебиторская задолженности, возникшие в результате выбытия дочерних организаций</t>
  </si>
  <si>
    <t>Поступление затрат по незавершенному строительству при выбытии дочерних организаций</t>
  </si>
  <si>
    <t>Авансы выданные и авансы полученные, возникшие в результате выбытия дочерних организаций</t>
  </si>
  <si>
    <t>Корректировка до справедливой стоимости займов, полученных от Акционера и Конечного акционера, отраженная в составе собственного капитала</t>
  </si>
  <si>
    <t>Дебиторская задолженность от продажи дочерних организаций</t>
  </si>
  <si>
    <t>Приобретение основных средств за счет заемных средств, напрямую перечисленных банком поставщику</t>
  </si>
  <si>
    <t>Задолженность акционеру по дивидендам, начисленным по итогам 2014 г.</t>
  </si>
  <si>
    <t>Приобретение нематериальных активов, неоплаченное на конец отчетного периода</t>
  </si>
  <si>
    <t>Капитализация затрат по займам</t>
  </si>
  <si>
    <t xml:space="preserve">Взаимозачет задолженности по железнодорожным администрациям </t>
  </si>
  <si>
    <t>Износ капитализированный в стоимость основных средств</t>
  </si>
  <si>
    <t>Приобретение инвестиций в ассоциированные и совместные предприятия, оплаченное долгосрочными активами</t>
  </si>
  <si>
    <t>Дисконт по займу выданному, признанный в составе инвестиций в совместное предприятие</t>
  </si>
  <si>
    <t>Износ капитализированный в стоимость товарно-материальных запасов</t>
  </si>
  <si>
    <t>Поступление основных средств как вклад в уставный капитал</t>
  </si>
  <si>
    <t>Приобретение основных средств, неоплаченное на конец отчетного периода</t>
  </si>
  <si>
    <t xml:space="preserve">Выпуск акций </t>
  </si>
  <si>
    <t xml:space="preserve">Перевод в связи с юридической регистрацией размещения части акций </t>
  </si>
  <si>
    <t>Изменение в доле участия в дочерних организациях, не приводящее к потере контроля</t>
  </si>
  <si>
    <t xml:space="preserve">Прочие вклады </t>
  </si>
  <si>
    <t xml:space="preserve">Резерв хеджирования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</si>
</sst>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[Red]\-#,##0\ "/>
    <numFmt numFmtId="168" formatCode="* \(#,##0\);* #,##0_);&quot;-&quot;??_);@"/>
    <numFmt numFmtId="169" formatCode="* #,##0_);* \(#,##0\);&quot;-&quot;??_);@"/>
    <numFmt numFmtId="170" formatCode="_([$€-2]* #,##0.00_);_([$€-2]* \(#,##0.00\);_([$€-2]* &quot;-&quot;??_)"/>
    <numFmt numFmtId="171" formatCode="0%_);\(0%\)"/>
    <numFmt numFmtId="172" formatCode="_-* #,##0.00_т_._-;\-* #,##0.00_т_._-;_-* &quot;-&quot;??_т_._-;_-@_-"/>
    <numFmt numFmtId="173" formatCode="_-* #,##0_р_._-;\-* #,##0_р_._-;_-* &quot;-&quot;??_р_.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ahoma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Times New Roman"/>
      <family val="1"/>
    </font>
    <font>
      <sz val="10"/>
      <name val="Helv"/>
    </font>
    <font>
      <sz val="12"/>
      <name val="Tms Rmn"/>
      <charset val="204"/>
    </font>
    <font>
      <b/>
      <sz val="10"/>
      <name val="Arial"/>
      <family val="2"/>
    </font>
    <font>
      <sz val="12"/>
      <name val="Times New Roman Cyr"/>
      <charset val="204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u val="singleAccounting"/>
      <sz val="9"/>
      <color rgb="FF000000"/>
      <name val="Times New Roman"/>
      <family val="1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1">
    <xf numFmtId="0" fontId="0" fillId="0" borderId="0"/>
    <xf numFmtId="0" fontId="3" fillId="0" borderId="0"/>
    <xf numFmtId="0" fontId="27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26" fillId="0" borderId="0" applyFill="0" applyBorder="0" applyProtection="0"/>
    <xf numFmtId="165" fontId="3" fillId="0" borderId="0" applyFont="0" applyFill="0" applyBorder="0" applyAlignment="0" applyProtection="0"/>
    <xf numFmtId="169" fontId="26" fillId="0" borderId="0" applyFill="0" applyBorder="0" applyProtection="0"/>
    <xf numFmtId="169" fontId="26" fillId="0" borderId="1" applyFill="0" applyProtection="0"/>
    <xf numFmtId="169" fontId="26" fillId="0" borderId="2" applyFill="0" applyProtection="0"/>
    <xf numFmtId="169" fontId="4" fillId="0" borderId="0" applyFill="0" applyBorder="0" applyProtection="0"/>
    <xf numFmtId="0" fontId="28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4" fontId="29" fillId="16" borderId="3">
      <alignment horizontal="center" vertical="center" wrapText="1"/>
    </xf>
    <xf numFmtId="0" fontId="5" fillId="0" borderId="0"/>
    <xf numFmtId="0" fontId="3" fillId="0" borderId="0"/>
    <xf numFmtId="0" fontId="6" fillId="0" borderId="0"/>
    <xf numFmtId="0" fontId="30" fillId="0" borderId="0"/>
    <xf numFmtId="0" fontId="7" fillId="0" borderId="0"/>
    <xf numFmtId="171" fontId="6" fillId="0" borderId="0" applyFont="0" applyFill="0" applyBorder="0" applyAlignment="0" applyProtection="0"/>
    <xf numFmtId="0" fontId="6" fillId="0" borderId="0"/>
    <xf numFmtId="0" fontId="25" fillId="0" borderId="0"/>
    <xf numFmtId="0" fontId="31" fillId="0" borderId="0"/>
    <xf numFmtId="0" fontId="32" fillId="0" borderId="0" applyFill="0" applyBorder="0" applyProtection="0">
      <alignment horizontal="left" vertical="top"/>
    </xf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7" borderId="4" applyNumberFormat="0" applyAlignment="0" applyProtection="0"/>
    <xf numFmtId="0" fontId="10" fillId="7" borderId="4" applyNumberFormat="0" applyAlignment="0" applyProtection="0"/>
    <xf numFmtId="0" fontId="10" fillId="7" borderId="4" applyNumberFormat="0" applyAlignment="0" applyProtection="0"/>
    <xf numFmtId="0" fontId="10" fillId="7" borderId="4" applyNumberFormat="0" applyAlignment="0" applyProtection="0"/>
    <xf numFmtId="0" fontId="10" fillId="7" borderId="4" applyNumberFormat="0" applyAlignment="0" applyProtection="0"/>
    <xf numFmtId="0" fontId="11" fillId="21" borderId="5" applyNumberFormat="0" applyAlignment="0" applyProtection="0"/>
    <xf numFmtId="0" fontId="11" fillId="21" borderId="5" applyNumberFormat="0" applyAlignment="0" applyProtection="0"/>
    <xf numFmtId="0" fontId="11" fillId="21" borderId="5" applyNumberFormat="0" applyAlignment="0" applyProtection="0"/>
    <xf numFmtId="0" fontId="11" fillId="21" borderId="5" applyNumberFormat="0" applyAlignment="0" applyProtection="0"/>
    <xf numFmtId="0" fontId="11" fillId="21" borderId="5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17" fillId="22" borderId="10" applyNumberFormat="0" applyAlignment="0" applyProtection="0"/>
    <xf numFmtId="0" fontId="17" fillId="22" borderId="10" applyNumberFormat="0" applyAlignment="0" applyProtection="0"/>
    <xf numFmtId="0" fontId="17" fillId="22" borderId="10" applyNumberFormat="0" applyAlignment="0" applyProtection="0"/>
    <xf numFmtId="0" fontId="17" fillId="22" borderId="10" applyNumberFormat="0" applyAlignment="0" applyProtection="0"/>
    <xf numFmtId="0" fontId="17" fillId="22" borderId="1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3" fillId="0" borderId="0"/>
    <xf numFmtId="0" fontId="3" fillId="0" borderId="0"/>
    <xf numFmtId="0" fontId="3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4" borderId="11" applyNumberFormat="0" applyFont="0" applyAlignment="0" applyProtection="0"/>
    <xf numFmtId="0" fontId="8" fillId="24" borderId="11" applyNumberFormat="0" applyFont="0" applyAlignment="0" applyProtection="0"/>
    <xf numFmtId="0" fontId="8" fillId="24" borderId="11" applyNumberFormat="0" applyFont="0" applyAlignment="0" applyProtection="0"/>
    <xf numFmtId="0" fontId="8" fillId="24" borderId="11" applyNumberFormat="0" applyFont="0" applyAlignment="0" applyProtection="0"/>
    <xf numFmtId="0" fontId="8" fillId="24" borderId="11" applyNumberFormat="0" applyFont="0" applyAlignment="0" applyProtection="0"/>
    <xf numFmtId="0" fontId="3" fillId="24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5" fillId="0" borderId="0"/>
    <xf numFmtId="0" fontId="6" fillId="0" borderId="0"/>
    <xf numFmtId="0" fontId="6" fillId="0" borderId="0"/>
    <xf numFmtId="0" fontId="31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3" xfId="0" applyBorder="1"/>
    <xf numFmtId="0" fontId="39" fillId="0" borderId="0" xfId="0" applyFont="1" applyAlignment="1"/>
    <xf numFmtId="0" fontId="3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36" fillId="0" borderId="0" xfId="0" applyFont="1" applyAlignment="1">
      <alignment horizontal="left" vertical="center" wrapText="1" indent="2"/>
    </xf>
    <xf numFmtId="0" fontId="36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left" vertical="center" wrapText="1" indent="2"/>
    </xf>
    <xf numFmtId="0" fontId="36" fillId="0" borderId="13" xfId="0" applyFont="1" applyBorder="1" applyAlignment="1">
      <alignment vertical="center" wrapText="1"/>
    </xf>
    <xf numFmtId="0" fontId="38" fillId="0" borderId="13" xfId="0" applyFont="1" applyBorder="1" applyAlignment="1">
      <alignment horizontal="left" vertical="center" wrapText="1" indent="4"/>
    </xf>
    <xf numFmtId="0" fontId="34" fillId="0" borderId="13" xfId="0" applyFont="1" applyBorder="1" applyAlignment="1">
      <alignment vertical="center" wrapText="1"/>
    </xf>
    <xf numFmtId="0" fontId="34" fillId="0" borderId="13" xfId="0" applyFont="1" applyBorder="1" applyAlignment="1">
      <alignment horizontal="left" vertical="center" wrapText="1" indent="3"/>
    </xf>
    <xf numFmtId="173" fontId="0" fillId="0" borderId="0" xfId="300" applyNumberFormat="1" applyFont="1"/>
    <xf numFmtId="173" fontId="36" fillId="0" borderId="13" xfId="300" applyNumberFormat="1" applyFont="1" applyBorder="1" applyAlignment="1">
      <alignment horizontal="center" vertical="center" wrapText="1"/>
    </xf>
    <xf numFmtId="173" fontId="34" fillId="0" borderId="0" xfId="300" applyNumberFormat="1" applyFont="1" applyAlignment="1">
      <alignment horizontal="right" vertical="center" wrapText="1"/>
    </xf>
    <xf numFmtId="0" fontId="34" fillId="0" borderId="13" xfId="0" applyFont="1" applyBorder="1" applyAlignment="1">
      <alignment horizontal="left" vertical="center" wrapText="1" indent="4"/>
    </xf>
    <xf numFmtId="0" fontId="44" fillId="0" borderId="13" xfId="0" applyFont="1" applyBorder="1" applyAlignment="1">
      <alignment horizontal="left" vertical="center" wrapText="1" indent="4"/>
    </xf>
    <xf numFmtId="0" fontId="36" fillId="0" borderId="13" xfId="0" applyFont="1" applyBorder="1" applyAlignment="1">
      <alignment horizontal="left" vertical="center" wrapText="1" indent="2"/>
    </xf>
    <xf numFmtId="0" fontId="34" fillId="0" borderId="13" xfId="0" applyFont="1" applyBorder="1" applyAlignment="1">
      <alignment horizontal="left" vertical="center" wrapText="1" indent="1"/>
    </xf>
    <xf numFmtId="173" fontId="0" fillId="0" borderId="0" xfId="300" applyNumberFormat="1" applyFont="1" applyAlignment="1">
      <alignment horizontal="right"/>
    </xf>
    <xf numFmtId="173" fontId="36" fillId="0" borderId="13" xfId="300" applyNumberFormat="1" applyFont="1" applyBorder="1" applyAlignment="1">
      <alignment horizontal="right" vertical="center" wrapText="1"/>
    </xf>
    <xf numFmtId="173" fontId="34" fillId="0" borderId="13" xfId="300" applyNumberFormat="1" applyFont="1" applyBorder="1" applyAlignment="1">
      <alignment horizontal="right" vertical="center" wrapText="1"/>
    </xf>
    <xf numFmtId="169" fontId="34" fillId="0" borderId="13" xfId="300" applyNumberFormat="1" applyFont="1" applyBorder="1" applyAlignment="1">
      <alignment horizontal="right" vertical="center" wrapText="1"/>
    </xf>
    <xf numFmtId="169" fontId="36" fillId="0" borderId="13" xfId="300" applyNumberFormat="1" applyFont="1" applyBorder="1" applyAlignment="1">
      <alignment horizontal="right" vertical="center" wrapText="1"/>
    </xf>
    <xf numFmtId="0" fontId="38" fillId="0" borderId="0" xfId="0" applyFont="1" applyAlignment="1"/>
    <xf numFmtId="173" fontId="34" fillId="0" borderId="0" xfId="300" applyNumberFormat="1" applyFont="1" applyAlignment="1">
      <alignment horizontal="left" vertical="center" wrapText="1"/>
    </xf>
    <xf numFmtId="0" fontId="44" fillId="0" borderId="0" xfId="0" applyFont="1" applyAlignment="1"/>
    <xf numFmtId="173" fontId="36" fillId="0" borderId="0" xfId="300" applyNumberFormat="1" applyFont="1" applyAlignment="1">
      <alignment horizontal="right" vertical="center" wrapText="1"/>
    </xf>
    <xf numFmtId="173" fontId="36" fillId="0" borderId="0" xfId="300" applyNumberFormat="1" applyFont="1" applyAlignment="1">
      <alignment horizontal="left" vertical="center" wrapText="1"/>
    </xf>
    <xf numFmtId="0" fontId="2" fillId="0" borderId="0" xfId="0" applyFont="1"/>
    <xf numFmtId="173" fontId="46" fillId="0" borderId="14" xfId="300" applyNumberFormat="1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 indent="1"/>
    </xf>
    <xf numFmtId="0" fontId="38" fillId="0" borderId="0" xfId="0" applyFont="1"/>
    <xf numFmtId="173" fontId="0" fillId="0" borderId="14" xfId="300" applyNumberFormat="1" applyFont="1" applyBorder="1" applyAlignment="1">
      <alignment horizontal="right"/>
    </xf>
    <xf numFmtId="0" fontId="34" fillId="0" borderId="13" xfId="0" applyFont="1" applyBorder="1" applyAlignment="1">
      <alignment horizontal="left" vertical="center" wrapText="1" indent="2"/>
    </xf>
    <xf numFmtId="0" fontId="38" fillId="0" borderId="13" xfId="0" applyFont="1" applyBorder="1" applyAlignment="1">
      <alignment horizontal="left" vertical="center" wrapText="1" indent="3"/>
    </xf>
    <xf numFmtId="0" fontId="34" fillId="0" borderId="13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 indent="5"/>
    </xf>
    <xf numFmtId="0" fontId="36" fillId="0" borderId="13" xfId="0" applyFont="1" applyBorder="1" applyAlignment="1">
      <alignment horizontal="left" vertical="center" wrapText="1" indent="6"/>
    </xf>
    <xf numFmtId="0" fontId="36" fillId="0" borderId="13" xfId="0" applyFont="1" applyBorder="1" applyAlignment="1">
      <alignment horizontal="left" vertical="center" wrapText="1" indent="4"/>
    </xf>
    <xf numFmtId="173" fontId="0" fillId="0" borderId="0" xfId="30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41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40" fillId="0" borderId="13" xfId="0" applyFont="1" applyBorder="1" applyAlignment="1">
      <alignment vertical="center" wrapText="1"/>
    </xf>
    <xf numFmtId="173" fontId="36" fillId="0" borderId="13" xfId="30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8" fillId="0" borderId="0" xfId="0" applyFont="1" applyAlignment="1">
      <alignment horizontal="left" indent="10"/>
    </xf>
    <xf numFmtId="0" fontId="44" fillId="0" borderId="0" xfId="0" applyFont="1" applyAlignment="1">
      <alignment horizontal="left" indent="30"/>
    </xf>
    <xf numFmtId="0" fontId="2" fillId="0" borderId="0" xfId="0" applyFont="1" applyAlignment="1">
      <alignment horizontal="left" indent="30"/>
    </xf>
    <xf numFmtId="0" fontId="38" fillId="0" borderId="0" xfId="0" applyFont="1" applyAlignment="1">
      <alignment horizontal="left" indent="30"/>
    </xf>
    <xf numFmtId="173" fontId="36" fillId="0" borderId="0" xfId="30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44" fillId="0" borderId="0" xfId="0" applyFont="1" applyAlignment="1">
      <alignment horizontal="left" indent="40"/>
    </xf>
    <xf numFmtId="0" fontId="2" fillId="0" borderId="0" xfId="0" applyFont="1" applyAlignment="1">
      <alignment horizontal="left" indent="40"/>
    </xf>
    <xf numFmtId="0" fontId="38" fillId="0" borderId="0" xfId="0" applyFont="1" applyAlignment="1">
      <alignment horizontal="left" indent="40"/>
    </xf>
    <xf numFmtId="0" fontId="39" fillId="0" borderId="0" xfId="0" applyFont="1" applyBorder="1" applyAlignment="1">
      <alignment horizontal="center" vertical="center" wrapText="1"/>
    </xf>
    <xf numFmtId="0" fontId="42" fillId="25" borderId="0" xfId="199" applyFont="1" applyFill="1" applyAlignment="1">
      <alignment horizontal="center"/>
    </xf>
    <xf numFmtId="0" fontId="36" fillId="0" borderId="16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42" fillId="25" borderId="0" xfId="199" applyFont="1" applyFill="1" applyAlignment="1">
      <alignment horizontal="center" vertical="center" wrapText="1"/>
    </xf>
    <xf numFmtId="173" fontId="36" fillId="0" borderId="13" xfId="300" applyNumberFormat="1" applyFont="1" applyBorder="1" applyAlignment="1">
      <alignment horizontal="center" vertical="center" wrapText="1"/>
    </xf>
    <xf numFmtId="173" fontId="44" fillId="0" borderId="13" xfId="30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01">
    <cellStyle name="_cash flows" xfId="2"/>
    <cellStyle name="_cash flows_TS 9 месяцев 2007" xfId="3"/>
    <cellStyle name="_TS 9 месяцев 2007" xfId="4"/>
    <cellStyle name="_TS 9 месяцев 2007 2" xfId="5"/>
    <cellStyle name="_Бюджет АО 2007 СВОД с корректировкой 2 полугодия на БК от 13.06.07 с КТТ изм" xfId="6"/>
    <cellStyle name="_Бюджет АО 2007 СВОД с корректировкой в книжку" xfId="7"/>
    <cellStyle name="_Информация по курсовой разнице ,процентам  СВОД  170407 2" xfId="8"/>
    <cellStyle name="_ТS 2006 КТЖ+АО айг" xfId="9"/>
    <cellStyle name="_ТS 2006 КТЖ+АО айг реклассы по займам" xfId="10"/>
    <cellStyle name="_ТS 2006 КТЖ+АО айг реклассы по займам_TS 9 месяцев 2007" xfId="11"/>
    <cellStyle name="_ТS 2006 КТЖ+АО айг реклассы по займам_TS 9 месяцев 2007 2" xfId="12"/>
    <cellStyle name="_ТS 2006 КТЖ+АО айг_TS 9 месяцев 2007" xfId="13"/>
    <cellStyle name="_ТS 2006 КТЖ+АО айг_TS 9 месяцев 2007 2" xfId="14"/>
    <cellStyle name="_ТS 2006 КТЖ+АО айг140406" xfId="15"/>
    <cellStyle name="_ТS 2006 КТЖ+АО айг140406_TS 9 месяцев 2007" xfId="16"/>
    <cellStyle name="_ТS 2006 КТЖ+АО айг140406_TS 9 месяцев 2007 2" xfId="17"/>
    <cellStyle name="20% - Акцент1 2" xfId="18"/>
    <cellStyle name="20% - Акцент1 3" xfId="19"/>
    <cellStyle name="20% - Акцент1 4" xfId="20"/>
    <cellStyle name="20% - Акцент1 5" xfId="21"/>
    <cellStyle name="20% - Акцент1 6" xfId="22"/>
    <cellStyle name="20% - Акцент2 2" xfId="23"/>
    <cellStyle name="20% - Акцент2 3" xfId="24"/>
    <cellStyle name="20% - Акцент2 4" xfId="25"/>
    <cellStyle name="20% - Акцент2 5" xfId="26"/>
    <cellStyle name="20% - Акцент2 6" xfId="27"/>
    <cellStyle name="20% - Акцент3 2" xfId="28"/>
    <cellStyle name="20% - Акцент3 3" xfId="29"/>
    <cellStyle name="20% - Акцент3 4" xfId="30"/>
    <cellStyle name="20% - Акцент3 5" xfId="31"/>
    <cellStyle name="20% - Акцент3 6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6 2" xfId="43"/>
    <cellStyle name="20% - Акцент6 3" xfId="44"/>
    <cellStyle name="20% - Акцент6 4" xfId="45"/>
    <cellStyle name="20% - Акцент6 5" xfId="46"/>
    <cellStyle name="20% - Акцент6 6" xfId="47"/>
    <cellStyle name="40% - Акцент1 2" xfId="48"/>
    <cellStyle name="40% - Акцент1 3" xfId="49"/>
    <cellStyle name="40% - Акцент1 4" xfId="50"/>
    <cellStyle name="40% - Акцент1 5" xfId="51"/>
    <cellStyle name="40% - Акцент1 6" xfId="52"/>
    <cellStyle name="40% - Акцент2 2" xfId="53"/>
    <cellStyle name="40% - Акцент2 3" xfId="54"/>
    <cellStyle name="40% - Акцент2 4" xfId="55"/>
    <cellStyle name="40% - Акцент2 5" xfId="56"/>
    <cellStyle name="40% - Акцент2 6" xfId="57"/>
    <cellStyle name="40% - Акцент3 2" xfId="58"/>
    <cellStyle name="40% - Акцент3 3" xfId="59"/>
    <cellStyle name="40% - Акцент3 4" xfId="60"/>
    <cellStyle name="40% - Акцент3 5" xfId="61"/>
    <cellStyle name="40% - Акцент3 6" xfId="62"/>
    <cellStyle name="40% - Акцент4 2" xfId="63"/>
    <cellStyle name="40% - Акцент4 3" xfId="64"/>
    <cellStyle name="40% - Акцент4 4" xfId="65"/>
    <cellStyle name="40% - Акцент4 5" xfId="66"/>
    <cellStyle name="40% - Акцент4 6" xfId="67"/>
    <cellStyle name="40% - Акцент5 2" xfId="68"/>
    <cellStyle name="40% - Акцент5 3" xfId="69"/>
    <cellStyle name="40% - Акцент5 4" xfId="70"/>
    <cellStyle name="40% - Акцент5 5" xfId="71"/>
    <cellStyle name="40% - Акцент5 6" xfId="72"/>
    <cellStyle name="40% - Акцент6 2" xfId="73"/>
    <cellStyle name="40% - Акцент6 3" xfId="74"/>
    <cellStyle name="40% - Акцент6 4" xfId="75"/>
    <cellStyle name="40% - Акцент6 5" xfId="76"/>
    <cellStyle name="40% - Акцент6 6" xfId="77"/>
    <cellStyle name="60% - Акцент1 2" xfId="78"/>
    <cellStyle name="60% - Акцент1 3" xfId="79"/>
    <cellStyle name="60% - Акцент1 4" xfId="80"/>
    <cellStyle name="60% - Акцент1 5" xfId="81"/>
    <cellStyle name="60% - Акцент1 6" xfId="82"/>
    <cellStyle name="60% - Акцент2 2" xfId="83"/>
    <cellStyle name="60% - Акцент2 3" xfId="84"/>
    <cellStyle name="60% - Акцент2 4" xfId="85"/>
    <cellStyle name="60% - Акцент2 5" xfId="86"/>
    <cellStyle name="60% - Акцент2 6" xfId="87"/>
    <cellStyle name="60% - Акцент3 2" xfId="88"/>
    <cellStyle name="60% - Акцент3 3" xfId="89"/>
    <cellStyle name="60% - Акцент3 4" xfId="90"/>
    <cellStyle name="60% - Акцент3 5" xfId="91"/>
    <cellStyle name="60% - Акцент3 6" xfId="92"/>
    <cellStyle name="60% - Акцент4 2" xfId="93"/>
    <cellStyle name="60% - Акцент4 3" xfId="94"/>
    <cellStyle name="60% - Акцент4 4" xfId="95"/>
    <cellStyle name="60% - Акцент4 5" xfId="96"/>
    <cellStyle name="60% - Акцент4 6" xfId="97"/>
    <cellStyle name="60% - Акцент5 2" xfId="98"/>
    <cellStyle name="60% - Акцент5 3" xfId="99"/>
    <cellStyle name="60% - Акцент5 4" xfId="100"/>
    <cellStyle name="60% - Акцент5 5" xfId="101"/>
    <cellStyle name="60% - Акцент5 6" xfId="102"/>
    <cellStyle name="60% - Акцент6 2" xfId="103"/>
    <cellStyle name="60% - Акцент6 3" xfId="104"/>
    <cellStyle name="60% - Акцент6 4" xfId="105"/>
    <cellStyle name="60% - Акцент6 5" xfId="106"/>
    <cellStyle name="60% - Акцент6 6" xfId="107"/>
    <cellStyle name="Comma [0] 2" xfId="108"/>
    <cellStyle name="Comma 2" xfId="109"/>
    <cellStyle name="Credit" xfId="110"/>
    <cellStyle name="Currency 2" xfId="111"/>
    <cellStyle name="Debit" xfId="112"/>
    <cellStyle name="Debit subtotal" xfId="113"/>
    <cellStyle name="Debit Total" xfId="114"/>
    <cellStyle name="Debit_TS 9 месяцев 2007" xfId="115"/>
    <cellStyle name="E&amp;Y House" xfId="116"/>
    <cellStyle name="Euro" xfId="117"/>
    <cellStyle name="Heading" xfId="118"/>
    <cellStyle name="Normal 2" xfId="119"/>
    <cellStyle name="Normal 2 2" xfId="120"/>
    <cellStyle name="Normal 3" xfId="121"/>
    <cellStyle name="Normal 4" xfId="122"/>
    <cellStyle name="Normal_2008 10 01 VSDS" xfId="123"/>
    <cellStyle name="Percent (0)" xfId="124"/>
    <cellStyle name="Style 1" xfId="125"/>
    <cellStyle name="Style 1 2" xfId="126"/>
    <cellStyle name="Style 2" xfId="127"/>
    <cellStyle name="Tickmark" xfId="128"/>
    <cellStyle name="Акцент1 2" xfId="129"/>
    <cellStyle name="Акцент1 3" xfId="130"/>
    <cellStyle name="Акцент1 4" xfId="131"/>
    <cellStyle name="Акцент1 5" xfId="132"/>
    <cellStyle name="Акцент1 6" xfId="133"/>
    <cellStyle name="Акцент2 2" xfId="134"/>
    <cellStyle name="Акцент2 3" xfId="135"/>
    <cellStyle name="Акцент2 4" xfId="136"/>
    <cellStyle name="Акцент2 5" xfId="137"/>
    <cellStyle name="Акцент2 6" xfId="138"/>
    <cellStyle name="Акцент3 2" xfId="139"/>
    <cellStyle name="Акцент3 3" xfId="140"/>
    <cellStyle name="Акцент3 4" xfId="141"/>
    <cellStyle name="Акцент3 5" xfId="142"/>
    <cellStyle name="Акцент3 6" xfId="143"/>
    <cellStyle name="Акцент4 2" xfId="144"/>
    <cellStyle name="Акцент4 3" xfId="145"/>
    <cellStyle name="Акцент4 4" xfId="146"/>
    <cellStyle name="Акцент4 5" xfId="147"/>
    <cellStyle name="Акцент4 6" xfId="148"/>
    <cellStyle name="Акцент5 2" xfId="149"/>
    <cellStyle name="Акцент5 3" xfId="150"/>
    <cellStyle name="Акцент5 4" xfId="151"/>
    <cellStyle name="Акцент5 5" xfId="152"/>
    <cellStyle name="Акцент5 6" xfId="153"/>
    <cellStyle name="Акцент6 2" xfId="154"/>
    <cellStyle name="Акцент6 3" xfId="155"/>
    <cellStyle name="Акцент6 4" xfId="156"/>
    <cellStyle name="Акцент6 5" xfId="157"/>
    <cellStyle name="Акцент6 6" xfId="158"/>
    <cellStyle name="Ввод  2" xfId="159"/>
    <cellStyle name="Ввод  3" xfId="160"/>
    <cellStyle name="Ввод  4" xfId="161"/>
    <cellStyle name="Ввод  5" xfId="162"/>
    <cellStyle name="Ввод  6" xfId="163"/>
    <cellStyle name="Вывод 2" xfId="164"/>
    <cellStyle name="Вывод 3" xfId="165"/>
    <cellStyle name="Вывод 4" xfId="166"/>
    <cellStyle name="Вывод 5" xfId="167"/>
    <cellStyle name="Вывод 6" xfId="168"/>
    <cellStyle name="Вычисление 2" xfId="169"/>
    <cellStyle name="Вычисление 3" xfId="170"/>
    <cellStyle name="Вычисление 4" xfId="171"/>
    <cellStyle name="Вычисление 5" xfId="172"/>
    <cellStyle name="Вычисление 6" xfId="173"/>
    <cellStyle name="Заголовок 1 2" xfId="174"/>
    <cellStyle name="Заголовок 1 3" xfId="175"/>
    <cellStyle name="Заголовок 1 4" xfId="176"/>
    <cellStyle name="Заголовок 1 5" xfId="177"/>
    <cellStyle name="Заголовок 1 6" xfId="178"/>
    <cellStyle name="Заголовок 2 2" xfId="179"/>
    <cellStyle name="Заголовок 2 3" xfId="180"/>
    <cellStyle name="Заголовок 2 4" xfId="181"/>
    <cellStyle name="Заголовок 2 5" xfId="182"/>
    <cellStyle name="Заголовок 2 6" xfId="183"/>
    <cellStyle name="Заголовок 3 2" xfId="184"/>
    <cellStyle name="Заголовок 3 3" xfId="185"/>
    <cellStyle name="Заголовок 3 4" xfId="186"/>
    <cellStyle name="Заголовок 3 5" xfId="187"/>
    <cellStyle name="Заголовок 3 6" xfId="188"/>
    <cellStyle name="Заголовок 4 2" xfId="189"/>
    <cellStyle name="Заголовок 4 3" xfId="190"/>
    <cellStyle name="Заголовок 4 4" xfId="191"/>
    <cellStyle name="Заголовок 4 5" xfId="192"/>
    <cellStyle name="Заголовок 4 6" xfId="193"/>
    <cellStyle name="Итог 2" xfId="194"/>
    <cellStyle name="Итог 3" xfId="195"/>
    <cellStyle name="Итог 4" xfId="196"/>
    <cellStyle name="Итог 5" xfId="197"/>
    <cellStyle name="Итог 6" xfId="198"/>
    <cellStyle name="КАНДАГАЧ тел3-33-96" xfId="199"/>
    <cellStyle name="КАНДАГАЧ тел3-33-96 2" xfId="200"/>
    <cellStyle name="КАНДАГАЧ тел3-33-96 2 2" xfId="201"/>
    <cellStyle name="КАНДАГАЧ тел3-33-96 2 3" xfId="202"/>
    <cellStyle name="КАНДАГАЧ тел3-33-96 2_Изменение ставок Группа" xfId="203"/>
    <cellStyle name="КАНДАГАЧ тел3-33-96 3" xfId="204"/>
    <cellStyle name="КАНДАГАЧ тел3-33-96 3 2" xfId="205"/>
    <cellStyle name="КАНДАГАЧ тел3-33-96 6" xfId="206"/>
    <cellStyle name="КАНДАГАЧ тел3-33-96 7" xfId="207"/>
    <cellStyle name="КАНДАГАЧ тел3-33-96_17 " xfId="208"/>
    <cellStyle name="Контрольная ячейка 2" xfId="209"/>
    <cellStyle name="Контрольная ячейка 3" xfId="210"/>
    <cellStyle name="Контрольная ячейка 4" xfId="211"/>
    <cellStyle name="Контрольная ячейка 5" xfId="212"/>
    <cellStyle name="Контрольная ячейка 6" xfId="213"/>
    <cellStyle name="Название 2" xfId="214"/>
    <cellStyle name="Название 3" xfId="215"/>
    <cellStyle name="Название 4" xfId="216"/>
    <cellStyle name="Название 5" xfId="217"/>
    <cellStyle name="Название 6" xfId="218"/>
    <cellStyle name="Нейтральный 2" xfId="219"/>
    <cellStyle name="Нейтральный 3" xfId="220"/>
    <cellStyle name="Нейтральный 4" xfId="221"/>
    <cellStyle name="Нейтральный 5" xfId="222"/>
    <cellStyle name="Нейтральный 6" xfId="223"/>
    <cellStyle name="Обычный" xfId="0" builtinId="0"/>
    <cellStyle name="Обычный 10" xfId="224"/>
    <cellStyle name="Обычный 11" xfId="225"/>
    <cellStyle name="Обычный 12" xfId="226"/>
    <cellStyle name="Обычный 13" xfId="1"/>
    <cellStyle name="Обычный 14" xfId="227"/>
    <cellStyle name="Обычный 14 2" xfId="228"/>
    <cellStyle name="Обычный 2" xfId="229"/>
    <cellStyle name="Обычный 2 2" xfId="230"/>
    <cellStyle name="Обычный 2 3" xfId="231"/>
    <cellStyle name="Обычный 2 4" xfId="232"/>
    <cellStyle name="Обычный 2 5" xfId="233"/>
    <cellStyle name="Обычный 2 6" xfId="234"/>
    <cellStyle name="Обычный 3" xfId="235"/>
    <cellStyle name="Обычный 4" xfId="236"/>
    <cellStyle name="Обычный 5" xfId="237"/>
    <cellStyle name="Обычный 5 2" xfId="238"/>
    <cellStyle name="Обычный 6" xfId="239"/>
    <cellStyle name="Обычный 7" xfId="240"/>
    <cellStyle name="Обычный 8" xfId="241"/>
    <cellStyle name="Обычный 9" xfId="242"/>
    <cellStyle name="Плохой 2" xfId="243"/>
    <cellStyle name="Плохой 3" xfId="244"/>
    <cellStyle name="Плохой 4" xfId="245"/>
    <cellStyle name="Плохой 5" xfId="246"/>
    <cellStyle name="Плохой 6" xfId="247"/>
    <cellStyle name="Пояснение 2" xfId="248"/>
    <cellStyle name="Пояснение 3" xfId="249"/>
    <cellStyle name="Пояснение 4" xfId="250"/>
    <cellStyle name="Пояснение 5" xfId="251"/>
    <cellStyle name="Пояснение 6" xfId="252"/>
    <cellStyle name="Примечание 2" xfId="253"/>
    <cellStyle name="Примечание 3" xfId="254"/>
    <cellStyle name="Примечание 4" xfId="255"/>
    <cellStyle name="Примечание 5" xfId="256"/>
    <cellStyle name="Примечание 6" xfId="257"/>
    <cellStyle name="Примечание 7" xfId="258"/>
    <cellStyle name="Процентный 2" xfId="260"/>
    <cellStyle name="Процентный 3" xfId="261"/>
    <cellStyle name="Процентный 4" xfId="262"/>
    <cellStyle name="Процентный 5" xfId="263"/>
    <cellStyle name="Процентный 6" xfId="264"/>
    <cellStyle name="Процентный 7" xfId="259"/>
    <cellStyle name="Связанная ячейка 2" xfId="265"/>
    <cellStyle name="Связанная ячейка 3" xfId="266"/>
    <cellStyle name="Связанная ячейка 4" xfId="267"/>
    <cellStyle name="Связанная ячейка 5" xfId="268"/>
    <cellStyle name="Связанная ячейка 6" xfId="269"/>
    <cellStyle name="Стиль 1" xfId="270"/>
    <cellStyle name="Стиль 1 2" xfId="271"/>
    <cellStyle name="Стиль 1 3" xfId="272"/>
    <cellStyle name="Стиль 2" xfId="273"/>
    <cellStyle name="Текст предупреждения 2" xfId="274"/>
    <cellStyle name="Текст предупреждения 3" xfId="275"/>
    <cellStyle name="Текст предупреждения 4" xfId="276"/>
    <cellStyle name="Текст предупреждения 5" xfId="277"/>
    <cellStyle name="Текст предупреждения 6" xfId="278"/>
    <cellStyle name="Тысячи [0]" xfId="279"/>
    <cellStyle name="Тысячи [0] 2" xfId="280"/>
    <cellStyle name="Финансовый" xfId="300" builtinId="3"/>
    <cellStyle name="Финансовый [0] 2" xfId="282"/>
    <cellStyle name="Финансовый 2" xfId="283"/>
    <cellStyle name="Финансовый 2 2" xfId="284"/>
    <cellStyle name="Финансовый 2 3" xfId="285"/>
    <cellStyle name="Финансовый 2 4" xfId="286"/>
    <cellStyle name="Финансовый 2 5" xfId="287"/>
    <cellStyle name="Финансовый 2 6" xfId="288"/>
    <cellStyle name="Финансовый 3" xfId="289"/>
    <cellStyle name="Финансовый 4" xfId="290"/>
    <cellStyle name="Финансовый 5" xfId="291"/>
    <cellStyle name="Финансовый 6" xfId="281"/>
    <cellStyle name="Финансовый 7" xfId="297"/>
    <cellStyle name="Финансовый 8" xfId="298"/>
    <cellStyle name="Финансовый 9" xfId="299"/>
    <cellStyle name="Хороший 2" xfId="292"/>
    <cellStyle name="Хороший 3" xfId="293"/>
    <cellStyle name="Хороший 4" xfId="294"/>
    <cellStyle name="Хороший 5" xfId="295"/>
    <cellStyle name="Хороший 6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topLeftCell="A40" zoomScale="115" zoomScaleNormal="100" zoomScaleSheetLayoutView="115" workbookViewId="0">
      <selection activeCell="A63" sqref="A63:C67"/>
    </sheetView>
  </sheetViews>
  <sheetFormatPr defaultRowHeight="15" x14ac:dyDescent="0.25"/>
  <cols>
    <col min="1" max="1" width="73.28515625" customWidth="1"/>
    <col min="2" max="2" width="21.42578125" style="21" customWidth="1"/>
    <col min="3" max="3" width="19.140625" style="21" customWidth="1"/>
    <col min="4" max="5" width="12.5703125" bestFit="1" customWidth="1"/>
  </cols>
  <sheetData>
    <row r="1" spans="1:6" x14ac:dyDescent="0.25">
      <c r="A1" s="64" t="s">
        <v>34</v>
      </c>
      <c r="B1" s="64"/>
      <c r="C1" s="64"/>
    </row>
    <row r="2" spans="1:6" ht="42" customHeight="1" x14ac:dyDescent="0.25">
      <c r="A2" s="63" t="s">
        <v>157</v>
      </c>
      <c r="B2" s="63"/>
      <c r="C2" s="63"/>
      <c r="D2" s="2"/>
      <c r="E2" s="2"/>
      <c r="F2" s="2"/>
    </row>
    <row r="3" spans="1:6" x14ac:dyDescent="0.25">
      <c r="A3" s="56"/>
      <c r="B3" s="56"/>
      <c r="C3" s="56"/>
      <c r="D3" s="2"/>
      <c r="E3" s="2"/>
      <c r="F3" s="2"/>
    </row>
    <row r="4" spans="1:6" ht="24" x14ac:dyDescent="0.25">
      <c r="A4" s="51"/>
      <c r="B4" s="50" t="s">
        <v>143</v>
      </c>
      <c r="C4" s="50" t="s">
        <v>89</v>
      </c>
    </row>
    <row r="5" spans="1:6" x14ac:dyDescent="0.25">
      <c r="A5" s="9" t="s">
        <v>0</v>
      </c>
      <c r="B5" s="22"/>
      <c r="C5" s="22"/>
    </row>
    <row r="6" spans="1:6" x14ac:dyDescent="0.25">
      <c r="A6" s="9" t="s">
        <v>77</v>
      </c>
      <c r="B6" s="22"/>
      <c r="C6" s="22"/>
    </row>
    <row r="7" spans="1:6" x14ac:dyDescent="0.25">
      <c r="A7" s="11" t="s">
        <v>2</v>
      </c>
      <c r="B7" s="24">
        <v>2309538092</v>
      </c>
      <c r="C7" s="24">
        <v>2228942130</v>
      </c>
    </row>
    <row r="8" spans="1:6" x14ac:dyDescent="0.25">
      <c r="A8" s="11" t="s">
        <v>3</v>
      </c>
      <c r="B8" s="24">
        <v>13168123</v>
      </c>
      <c r="C8" s="24">
        <v>12566300</v>
      </c>
    </row>
    <row r="9" spans="1:6" x14ac:dyDescent="0.25">
      <c r="A9" s="11" t="s">
        <v>78</v>
      </c>
      <c r="B9" s="24">
        <v>12082275</v>
      </c>
      <c r="C9" s="24">
        <v>16299164</v>
      </c>
    </row>
    <row r="10" spans="1:6" x14ac:dyDescent="0.25">
      <c r="A10" s="11" t="s">
        <v>79</v>
      </c>
      <c r="B10" s="24">
        <v>21998940</v>
      </c>
      <c r="C10" s="24">
        <v>21086452</v>
      </c>
    </row>
    <row r="11" spans="1:6" x14ac:dyDescent="0.25">
      <c r="A11" s="11" t="s">
        <v>4</v>
      </c>
      <c r="B11" s="24">
        <v>6686389</v>
      </c>
      <c r="C11" s="24">
        <v>6931262</v>
      </c>
    </row>
    <row r="12" spans="1:6" x14ac:dyDescent="0.25">
      <c r="A12" s="11" t="s">
        <v>150</v>
      </c>
      <c r="B12" s="24">
        <v>37840967</v>
      </c>
      <c r="C12" s="24">
        <v>23850672</v>
      </c>
    </row>
    <row r="13" spans="1:6" x14ac:dyDescent="0.25">
      <c r="A13" s="11" t="s">
        <v>1</v>
      </c>
      <c r="B13" s="24" t="s">
        <v>30</v>
      </c>
      <c r="C13" s="24">
        <v>4001783</v>
      </c>
    </row>
    <row r="14" spans="1:6" x14ac:dyDescent="0.25">
      <c r="A14" s="11" t="s">
        <v>148</v>
      </c>
      <c r="B14" s="24">
        <v>16961086</v>
      </c>
      <c r="C14" s="24">
        <v>0</v>
      </c>
    </row>
    <row r="15" spans="1:6" x14ac:dyDescent="0.25">
      <c r="A15" s="11" t="s">
        <v>5</v>
      </c>
      <c r="B15" s="24">
        <v>148026331</v>
      </c>
      <c r="C15" s="24">
        <v>172856718</v>
      </c>
    </row>
    <row r="16" spans="1:6" x14ac:dyDescent="0.25">
      <c r="A16" s="9" t="s">
        <v>80</v>
      </c>
      <c r="B16" s="25">
        <f>SUM(B7:B15)</f>
        <v>2566302203</v>
      </c>
      <c r="C16" s="25">
        <f>SUM(C7:C15)</f>
        <v>2486534481</v>
      </c>
    </row>
    <row r="17" spans="1:3" x14ac:dyDescent="0.25">
      <c r="A17" s="9" t="s">
        <v>6</v>
      </c>
      <c r="B17" s="23"/>
      <c r="C17" s="23"/>
    </row>
    <row r="18" spans="1:3" x14ac:dyDescent="0.25">
      <c r="A18" s="11" t="s">
        <v>7</v>
      </c>
      <c r="B18" s="24">
        <v>28644807</v>
      </c>
      <c r="C18" s="24">
        <v>34814915</v>
      </c>
    </row>
    <row r="19" spans="1:3" x14ac:dyDescent="0.25">
      <c r="A19" s="11" t="s">
        <v>8</v>
      </c>
      <c r="B19" s="24">
        <v>12307824</v>
      </c>
      <c r="C19" s="24">
        <v>7649242</v>
      </c>
    </row>
    <row r="20" spans="1:3" x14ac:dyDescent="0.25">
      <c r="A20" s="11" t="s">
        <v>9</v>
      </c>
      <c r="B20" s="24">
        <v>34840213</v>
      </c>
      <c r="C20" s="24">
        <v>38077081</v>
      </c>
    </row>
    <row r="21" spans="1:3" x14ac:dyDescent="0.25">
      <c r="A21" s="11" t="s">
        <v>1</v>
      </c>
      <c r="B21" s="24" t="s">
        <v>30</v>
      </c>
      <c r="C21" s="24">
        <v>676213</v>
      </c>
    </row>
    <row r="22" spans="1:3" x14ac:dyDescent="0.25">
      <c r="A22" s="11" t="s">
        <v>10</v>
      </c>
      <c r="B22" s="24">
        <v>2042670</v>
      </c>
      <c r="C22" s="24">
        <v>2129314</v>
      </c>
    </row>
    <row r="23" spans="1:3" x14ac:dyDescent="0.25">
      <c r="A23" s="11" t="s">
        <v>150</v>
      </c>
      <c r="B23" s="24">
        <v>30158259</v>
      </c>
      <c r="C23" s="24">
        <v>28997449</v>
      </c>
    </row>
    <row r="24" spans="1:3" x14ac:dyDescent="0.25">
      <c r="A24" s="11" t="s">
        <v>11</v>
      </c>
      <c r="B24" s="24">
        <v>3528037</v>
      </c>
      <c r="C24" s="24" t="s">
        <v>30</v>
      </c>
    </row>
    <row r="25" spans="1:3" x14ac:dyDescent="0.25">
      <c r="A25" s="11" t="s">
        <v>12</v>
      </c>
      <c r="B25" s="24">
        <v>81176459</v>
      </c>
      <c r="C25" s="24">
        <v>82005465</v>
      </c>
    </row>
    <row r="26" spans="1:3" x14ac:dyDescent="0.25">
      <c r="A26" s="11" t="s">
        <v>13</v>
      </c>
      <c r="B26" s="24">
        <v>67733275</v>
      </c>
      <c r="C26" s="24">
        <v>86552218</v>
      </c>
    </row>
    <row r="27" spans="1:3" x14ac:dyDescent="0.25">
      <c r="A27" s="11" t="s">
        <v>151</v>
      </c>
      <c r="B27" s="24">
        <v>1543353</v>
      </c>
      <c r="C27" s="24">
        <v>734044</v>
      </c>
    </row>
    <row r="28" spans="1:3" ht="24" x14ac:dyDescent="0.25">
      <c r="A28" s="11" t="s">
        <v>152</v>
      </c>
      <c r="B28" s="24">
        <v>26085407</v>
      </c>
      <c r="C28" s="24">
        <v>67283089</v>
      </c>
    </row>
    <row r="29" spans="1:3" x14ac:dyDescent="0.25">
      <c r="A29" s="9" t="s">
        <v>81</v>
      </c>
      <c r="B29" s="25">
        <f>SUM(B18:B28)</f>
        <v>288060304</v>
      </c>
      <c r="C29" s="25">
        <f>SUM(C18:C28)</f>
        <v>348919030</v>
      </c>
    </row>
    <row r="30" spans="1:3" x14ac:dyDescent="0.25">
      <c r="A30" s="9" t="s">
        <v>82</v>
      </c>
      <c r="B30" s="25">
        <f>B16+B29</f>
        <v>2854362507</v>
      </c>
      <c r="C30" s="25">
        <f>C16+C29</f>
        <v>2835453511</v>
      </c>
    </row>
    <row r="31" spans="1:3" x14ac:dyDescent="0.25">
      <c r="A31" s="9" t="s">
        <v>14</v>
      </c>
      <c r="B31" s="24"/>
      <c r="C31" s="24"/>
    </row>
    <row r="32" spans="1:3" x14ac:dyDescent="0.25">
      <c r="A32" s="9" t="s">
        <v>15</v>
      </c>
      <c r="B32" s="24"/>
      <c r="C32" s="24"/>
    </row>
    <row r="33" spans="1:3" x14ac:dyDescent="0.25">
      <c r="A33" s="11" t="s">
        <v>16</v>
      </c>
      <c r="B33" s="24">
        <v>849320685</v>
      </c>
      <c r="C33" s="24">
        <v>793329985</v>
      </c>
    </row>
    <row r="34" spans="1:3" x14ac:dyDescent="0.25">
      <c r="A34" s="11" t="s">
        <v>17</v>
      </c>
      <c r="B34" s="24">
        <v>1806682</v>
      </c>
      <c r="C34" s="24">
        <v>-782574</v>
      </c>
    </row>
    <row r="35" spans="1:3" x14ac:dyDescent="0.25">
      <c r="A35" s="11" t="s">
        <v>149</v>
      </c>
      <c r="B35" s="24">
        <v>-24988800</v>
      </c>
      <c r="C35" s="24"/>
    </row>
    <row r="36" spans="1:3" x14ac:dyDescent="0.25">
      <c r="A36" s="11" t="s">
        <v>35</v>
      </c>
      <c r="B36" s="24">
        <v>381652333</v>
      </c>
      <c r="C36" s="24">
        <v>600970019</v>
      </c>
    </row>
    <row r="37" spans="1:3" x14ac:dyDescent="0.25">
      <c r="A37" s="11" t="s">
        <v>83</v>
      </c>
      <c r="B37" s="25">
        <f>SUM(B33:B36)</f>
        <v>1207790900</v>
      </c>
      <c r="C37" s="25">
        <f>SUM(C33:C36)</f>
        <v>1393517430</v>
      </c>
    </row>
    <row r="38" spans="1:3" x14ac:dyDescent="0.25">
      <c r="A38" s="11" t="s">
        <v>84</v>
      </c>
      <c r="B38" s="24">
        <v>3767359</v>
      </c>
      <c r="C38" s="24">
        <v>16056277</v>
      </c>
    </row>
    <row r="39" spans="1:3" x14ac:dyDescent="0.25">
      <c r="A39" s="18" t="s">
        <v>18</v>
      </c>
      <c r="B39" s="25">
        <f>SUM(B37:B38)</f>
        <v>1211558259</v>
      </c>
      <c r="C39" s="25">
        <f>SUM(C37:C38)</f>
        <v>1409573707</v>
      </c>
    </row>
    <row r="40" spans="1:3" x14ac:dyDescent="0.25">
      <c r="A40" s="19" t="s">
        <v>19</v>
      </c>
      <c r="B40" s="24"/>
      <c r="C40" s="24"/>
    </row>
    <row r="41" spans="1:3" x14ac:dyDescent="0.25">
      <c r="A41" s="17" t="s">
        <v>20</v>
      </c>
      <c r="B41" s="24">
        <v>416029907</v>
      </c>
      <c r="C41" s="24">
        <v>355121763</v>
      </c>
    </row>
    <row r="42" spans="1:3" x14ac:dyDescent="0.25">
      <c r="A42" s="17" t="s">
        <v>21</v>
      </c>
      <c r="B42" s="24">
        <v>580468843</v>
      </c>
      <c r="C42" s="24">
        <v>453894049</v>
      </c>
    </row>
    <row r="43" spans="1:3" x14ac:dyDescent="0.25">
      <c r="A43" s="17" t="s">
        <v>22</v>
      </c>
      <c r="B43" s="24">
        <v>2313805</v>
      </c>
      <c r="C43" s="24">
        <v>2667615</v>
      </c>
    </row>
    <row r="44" spans="1:3" x14ac:dyDescent="0.25">
      <c r="A44" s="17" t="s">
        <v>31</v>
      </c>
      <c r="B44" s="24">
        <v>28021145</v>
      </c>
      <c r="C44" s="24">
        <v>27178832</v>
      </c>
    </row>
    <row r="45" spans="1:3" x14ac:dyDescent="0.25">
      <c r="A45" s="17" t="s">
        <v>85</v>
      </c>
      <c r="B45" s="24">
        <v>209775267</v>
      </c>
      <c r="C45" s="24">
        <v>240880392</v>
      </c>
    </row>
    <row r="46" spans="1:3" x14ac:dyDescent="0.25">
      <c r="A46" s="17" t="s">
        <v>86</v>
      </c>
      <c r="B46" s="24">
        <v>48601265</v>
      </c>
      <c r="C46" s="24">
        <v>48601265</v>
      </c>
    </row>
    <row r="47" spans="1:3" x14ac:dyDescent="0.25">
      <c r="A47" s="19" t="s">
        <v>87</v>
      </c>
      <c r="B47" s="25">
        <f>SUM(B41:B46)</f>
        <v>1285210232</v>
      </c>
      <c r="C47" s="25">
        <f>SUM(C41:C46)</f>
        <v>1128343916</v>
      </c>
    </row>
    <row r="48" spans="1:3" x14ac:dyDescent="0.25">
      <c r="A48" s="19" t="s">
        <v>23</v>
      </c>
      <c r="B48" s="24"/>
      <c r="C48" s="24"/>
    </row>
    <row r="49" spans="1:3" x14ac:dyDescent="0.25">
      <c r="A49" s="17" t="s">
        <v>20</v>
      </c>
      <c r="B49" s="24">
        <v>64013683</v>
      </c>
      <c r="C49" s="24">
        <v>42676856</v>
      </c>
    </row>
    <row r="50" spans="1:3" x14ac:dyDescent="0.25">
      <c r="A50" s="17" t="s">
        <v>24</v>
      </c>
      <c r="B50" s="24">
        <v>102278472</v>
      </c>
      <c r="C50" s="24">
        <v>3123566</v>
      </c>
    </row>
    <row r="51" spans="1:3" x14ac:dyDescent="0.25">
      <c r="A51" s="17" t="s">
        <v>25</v>
      </c>
      <c r="B51" s="24">
        <v>483343</v>
      </c>
      <c r="C51" s="24">
        <v>441902</v>
      </c>
    </row>
    <row r="52" spans="1:3" x14ac:dyDescent="0.25">
      <c r="A52" s="17" t="s">
        <v>32</v>
      </c>
      <c r="B52" s="24">
        <v>2977740</v>
      </c>
      <c r="C52" s="24">
        <v>2977924</v>
      </c>
    </row>
    <row r="53" spans="1:3" x14ac:dyDescent="0.25">
      <c r="A53" s="17" t="s">
        <v>26</v>
      </c>
      <c r="B53" s="24">
        <v>63880196</v>
      </c>
      <c r="C53" s="24">
        <v>91661881</v>
      </c>
    </row>
    <row r="54" spans="1:3" x14ac:dyDescent="0.25">
      <c r="A54" s="17" t="s">
        <v>88</v>
      </c>
      <c r="B54" s="24">
        <v>36689</v>
      </c>
      <c r="C54" s="24">
        <v>732921</v>
      </c>
    </row>
    <row r="55" spans="1:3" x14ac:dyDescent="0.25">
      <c r="A55" s="17" t="s">
        <v>33</v>
      </c>
      <c r="B55" s="24">
        <v>9124187</v>
      </c>
      <c r="C55" s="24">
        <v>8100811</v>
      </c>
    </row>
    <row r="56" spans="1:3" x14ac:dyDescent="0.25">
      <c r="A56" s="17" t="s">
        <v>86</v>
      </c>
      <c r="B56" s="24">
        <v>107831767</v>
      </c>
      <c r="C56" s="24">
        <v>114233062</v>
      </c>
    </row>
    <row r="57" spans="1:3" ht="24" x14ac:dyDescent="0.25">
      <c r="A57" s="17" t="s">
        <v>153</v>
      </c>
      <c r="B57" s="24">
        <v>6967939</v>
      </c>
      <c r="C57" s="24">
        <v>33586965</v>
      </c>
    </row>
    <row r="58" spans="1:3" x14ac:dyDescent="0.25">
      <c r="A58" s="19" t="s">
        <v>27</v>
      </c>
      <c r="B58" s="25">
        <f>SUM(B49:B57)</f>
        <v>357594016</v>
      </c>
      <c r="C58" s="25">
        <f>SUM(C49:C57)</f>
        <v>297535888</v>
      </c>
    </row>
    <row r="59" spans="1:3" x14ac:dyDescent="0.25">
      <c r="A59" s="19" t="s">
        <v>28</v>
      </c>
      <c r="B59" s="25">
        <f>B58+B47</f>
        <v>1642804248</v>
      </c>
      <c r="C59" s="25">
        <f>C58+C47</f>
        <v>1425879804</v>
      </c>
    </row>
    <row r="60" spans="1:3" x14ac:dyDescent="0.25">
      <c r="A60" s="19" t="s">
        <v>29</v>
      </c>
      <c r="B60" s="25">
        <f>B59+B39</f>
        <v>2854362507</v>
      </c>
      <c r="C60" s="25">
        <f>C59+C39</f>
        <v>2835453511</v>
      </c>
    </row>
    <row r="61" spans="1:3" x14ac:dyDescent="0.25">
      <c r="A61" s="7"/>
      <c r="B61" s="16">
        <f>B60-B30</f>
        <v>0</v>
      </c>
      <c r="C61" s="16">
        <f>C60-C30</f>
        <v>0</v>
      </c>
    </row>
    <row r="62" spans="1:3" x14ac:dyDescent="0.25">
      <c r="A62" s="7" t="s">
        <v>90</v>
      </c>
      <c r="B62" s="16"/>
      <c r="C62" s="16"/>
    </row>
    <row r="63" spans="1:3" ht="36" customHeight="1" x14ac:dyDescent="0.25">
      <c r="A63" s="53" t="s">
        <v>155</v>
      </c>
      <c r="B63" s="16"/>
      <c r="C63" s="32"/>
    </row>
    <row r="64" spans="1:3" s="31" customFormat="1" x14ac:dyDescent="0.25">
      <c r="A64" s="53" t="s">
        <v>133</v>
      </c>
      <c r="B64" s="29"/>
      <c r="C64" s="30" t="s">
        <v>47</v>
      </c>
    </row>
    <row r="65" spans="1:3" s="31" customFormat="1" x14ac:dyDescent="0.25">
      <c r="A65" s="53" t="s">
        <v>134</v>
      </c>
      <c r="B65" s="29"/>
      <c r="C65" s="30" t="s">
        <v>108</v>
      </c>
    </row>
    <row r="66" spans="1:3" s="31" customFormat="1" x14ac:dyDescent="0.25">
      <c r="A66" s="54"/>
    </row>
    <row r="67" spans="1:3" x14ac:dyDescent="0.25">
      <c r="A67" s="55" t="s">
        <v>154</v>
      </c>
      <c r="B67" s="16"/>
      <c r="C67" s="26" t="s">
        <v>154</v>
      </c>
    </row>
    <row r="68" spans="1:3" x14ac:dyDescent="0.25">
      <c r="A68" s="52"/>
      <c r="B68" s="26"/>
      <c r="C68" s="26"/>
    </row>
    <row r="69" spans="1:3" x14ac:dyDescent="0.25">
      <c r="A69" s="52"/>
      <c r="B69" s="26"/>
      <c r="C69" s="26"/>
    </row>
  </sheetData>
  <mergeCells count="2">
    <mergeCell ref="A2:C2"/>
    <mergeCell ref="A1:C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topLeftCell="A36" zoomScale="130" zoomScaleNormal="100" zoomScaleSheetLayoutView="130" workbookViewId="0">
      <selection activeCell="C50" sqref="C50:E54"/>
    </sheetView>
  </sheetViews>
  <sheetFormatPr defaultColWidth="19.85546875" defaultRowHeight="15" x14ac:dyDescent="0.25"/>
  <cols>
    <col min="1" max="1" width="33.7109375" customWidth="1"/>
    <col min="2" max="2" width="18" style="21" customWidth="1"/>
    <col min="3" max="5" width="19.85546875" style="21"/>
  </cols>
  <sheetData>
    <row r="1" spans="1:5" x14ac:dyDescent="0.25">
      <c r="A1" s="64" t="s">
        <v>34</v>
      </c>
      <c r="B1" s="64"/>
      <c r="C1" s="64"/>
      <c r="D1" s="64"/>
      <c r="E1" s="64"/>
    </row>
    <row r="2" spans="1:5" ht="46.5" customHeight="1" x14ac:dyDescent="0.25">
      <c r="A2" s="67" t="s">
        <v>156</v>
      </c>
      <c r="B2" s="67"/>
      <c r="C2" s="67"/>
      <c r="D2" s="67"/>
      <c r="E2" s="67"/>
    </row>
    <row r="3" spans="1:5" ht="25.5" customHeight="1" x14ac:dyDescent="0.25">
      <c r="A3" s="65"/>
      <c r="B3" s="69" t="s">
        <v>144</v>
      </c>
      <c r="C3" s="69"/>
      <c r="D3" s="68" t="s">
        <v>145</v>
      </c>
      <c r="E3" s="68"/>
    </row>
    <row r="4" spans="1:5" x14ac:dyDescent="0.25">
      <c r="A4" s="66"/>
      <c r="B4" s="15" t="s">
        <v>91</v>
      </c>
      <c r="C4" s="15" t="s">
        <v>159</v>
      </c>
      <c r="D4" s="15" t="s">
        <v>91</v>
      </c>
      <c r="E4" s="15" t="s">
        <v>159</v>
      </c>
    </row>
    <row r="5" spans="1:5" x14ac:dyDescent="0.25">
      <c r="A5" s="10" t="s">
        <v>48</v>
      </c>
      <c r="B5" s="24"/>
      <c r="C5" s="24"/>
      <c r="D5" s="24"/>
      <c r="E5" s="24"/>
    </row>
    <row r="6" spans="1:5" x14ac:dyDescent="0.25">
      <c r="A6" s="10" t="s">
        <v>36</v>
      </c>
      <c r="B6" s="24"/>
      <c r="C6" s="24"/>
      <c r="D6" s="24"/>
      <c r="E6" s="24"/>
    </row>
    <row r="7" spans="1:5" x14ac:dyDescent="0.25">
      <c r="A7" s="13" t="s">
        <v>37</v>
      </c>
      <c r="B7" s="24">
        <v>161805238</v>
      </c>
      <c r="C7" s="24">
        <v>191812357</v>
      </c>
      <c r="D7" s="24">
        <v>453674669</v>
      </c>
      <c r="E7" s="24">
        <v>542064525</v>
      </c>
    </row>
    <row r="8" spans="1:5" x14ac:dyDescent="0.25">
      <c r="A8" s="13" t="s">
        <v>38</v>
      </c>
      <c r="B8" s="24">
        <v>20986917</v>
      </c>
      <c r="C8" s="24">
        <v>22637739</v>
      </c>
      <c r="D8" s="24">
        <v>54667096</v>
      </c>
      <c r="E8" s="24">
        <v>59275125</v>
      </c>
    </row>
    <row r="9" spans="1:5" x14ac:dyDescent="0.25">
      <c r="A9" s="13" t="s">
        <v>39</v>
      </c>
      <c r="B9" s="24">
        <v>3155853</v>
      </c>
      <c r="C9" s="24">
        <v>4412273</v>
      </c>
      <c r="D9" s="24">
        <v>14630530</v>
      </c>
      <c r="E9" s="24">
        <v>16736321</v>
      </c>
    </row>
    <row r="10" spans="1:5" x14ac:dyDescent="0.25">
      <c r="A10" s="13" t="s">
        <v>40</v>
      </c>
      <c r="B10" s="24">
        <v>9272494</v>
      </c>
      <c r="C10" s="24">
        <v>7987539</v>
      </c>
      <c r="D10" s="24">
        <v>26271447</v>
      </c>
      <c r="E10" s="24">
        <v>25256499</v>
      </c>
    </row>
    <row r="11" spans="1:5" x14ac:dyDescent="0.25">
      <c r="A11" s="10" t="s">
        <v>49</v>
      </c>
      <c r="B11" s="25">
        <f>SUM(B7:B10)</f>
        <v>195220502</v>
      </c>
      <c r="C11" s="25">
        <f t="shared" ref="C11:E11" si="0">SUM(C7:C10)</f>
        <v>226849908</v>
      </c>
      <c r="D11" s="25">
        <f t="shared" si="0"/>
        <v>549243742</v>
      </c>
      <c r="E11" s="25">
        <f t="shared" si="0"/>
        <v>643332470</v>
      </c>
    </row>
    <row r="12" spans="1:5" x14ac:dyDescent="0.25">
      <c r="A12" s="13" t="s">
        <v>41</v>
      </c>
      <c r="B12" s="24">
        <v>-154532872</v>
      </c>
      <c r="C12" s="24">
        <v>-161358992</v>
      </c>
      <c r="D12" s="24">
        <v>-455596285</v>
      </c>
      <c r="E12" s="24">
        <v>-466980140</v>
      </c>
    </row>
    <row r="13" spans="1:5" x14ac:dyDescent="0.25">
      <c r="A13" s="10" t="s">
        <v>42</v>
      </c>
      <c r="B13" s="25">
        <f>B11+B12</f>
        <v>40687630</v>
      </c>
      <c r="C13" s="25">
        <f t="shared" ref="C13:E13" si="1">C11+C12</f>
        <v>65490916</v>
      </c>
      <c r="D13" s="25">
        <f t="shared" si="1"/>
        <v>93647457</v>
      </c>
      <c r="E13" s="25">
        <f t="shared" si="1"/>
        <v>176352330</v>
      </c>
    </row>
    <row r="14" spans="1:5" x14ac:dyDescent="0.25">
      <c r="A14" s="13" t="s">
        <v>43</v>
      </c>
      <c r="B14" s="24">
        <v>-17717975</v>
      </c>
      <c r="C14" s="24">
        <v>-18513890</v>
      </c>
      <c r="D14" s="24">
        <v>-52864693</v>
      </c>
      <c r="E14" s="24">
        <v>-52165701</v>
      </c>
    </row>
    <row r="15" spans="1:5" x14ac:dyDescent="0.25">
      <c r="A15" s="13" t="s">
        <v>50</v>
      </c>
      <c r="B15" s="24">
        <v>-8965</v>
      </c>
      <c r="C15" s="24">
        <v>-9909</v>
      </c>
      <c r="D15" s="24">
        <v>-18987</v>
      </c>
      <c r="E15" s="24">
        <v>-20146</v>
      </c>
    </row>
    <row r="16" spans="1:5" x14ac:dyDescent="0.25">
      <c r="A16" s="13" t="s">
        <v>92</v>
      </c>
      <c r="B16" s="24">
        <v>-398573</v>
      </c>
      <c r="C16" s="24">
        <v>42137</v>
      </c>
      <c r="D16" s="24">
        <v>-1756764</v>
      </c>
      <c r="E16" s="24">
        <v>-209429</v>
      </c>
    </row>
    <row r="17" spans="1:5" x14ac:dyDescent="0.25">
      <c r="A17" s="13" t="s">
        <v>46</v>
      </c>
      <c r="B17" s="24">
        <v>-216263</v>
      </c>
      <c r="C17" s="24">
        <v>464483</v>
      </c>
      <c r="D17" s="24">
        <v>754497</v>
      </c>
      <c r="E17" s="24">
        <v>1022100</v>
      </c>
    </row>
    <row r="18" spans="1:5" x14ac:dyDescent="0.25">
      <c r="A18" s="13" t="s">
        <v>44</v>
      </c>
      <c r="B18" s="24">
        <v>1451174</v>
      </c>
      <c r="C18" s="24">
        <v>4198198</v>
      </c>
      <c r="D18" s="24">
        <v>3937315</v>
      </c>
      <c r="E18" s="24">
        <v>6908122</v>
      </c>
    </row>
    <row r="19" spans="1:5" x14ac:dyDescent="0.25">
      <c r="A19" s="13" t="s">
        <v>45</v>
      </c>
      <c r="B19" s="24">
        <v>-16247678</v>
      </c>
      <c r="C19" s="24">
        <v>-11712828</v>
      </c>
      <c r="D19" s="24">
        <v>-47440092</v>
      </c>
      <c r="E19" s="24">
        <v>-33643530</v>
      </c>
    </row>
    <row r="20" spans="1:5" x14ac:dyDescent="0.25">
      <c r="A20" s="13" t="s">
        <v>93</v>
      </c>
      <c r="B20" s="24">
        <v>-243280456</v>
      </c>
      <c r="C20" s="24">
        <v>11076711</v>
      </c>
      <c r="D20" s="24">
        <v>-254517948</v>
      </c>
      <c r="E20" s="24">
        <v>-73025232</v>
      </c>
    </row>
    <row r="21" spans="1:5" ht="24" x14ac:dyDescent="0.25">
      <c r="A21" s="13" t="s">
        <v>94</v>
      </c>
      <c r="B21" s="24">
        <v>-10023336</v>
      </c>
      <c r="C21" s="24">
        <v>195950</v>
      </c>
      <c r="D21" s="24">
        <v>-10091363</v>
      </c>
      <c r="E21" s="24">
        <v>-593872</v>
      </c>
    </row>
    <row r="22" spans="1:5" ht="24" x14ac:dyDescent="0.25">
      <c r="A22" s="13" t="s">
        <v>95</v>
      </c>
      <c r="B22" s="24">
        <v>-324211</v>
      </c>
      <c r="C22" s="24">
        <v>-360580</v>
      </c>
      <c r="D22" s="24">
        <v>12677</v>
      </c>
      <c r="E22" s="24">
        <v>594516</v>
      </c>
    </row>
    <row r="23" spans="1:5" ht="24" x14ac:dyDescent="0.25">
      <c r="A23" s="13" t="s">
        <v>52</v>
      </c>
      <c r="B23" s="24">
        <v>0</v>
      </c>
      <c r="C23" s="24" t="s">
        <v>30</v>
      </c>
      <c r="D23" s="24">
        <v>1215814</v>
      </c>
      <c r="E23" s="24">
        <v>400837</v>
      </c>
    </row>
    <row r="24" spans="1:5" x14ac:dyDescent="0.25">
      <c r="A24" s="10" t="s">
        <v>96</v>
      </c>
      <c r="B24" s="25">
        <f>SUM(B13:B23)</f>
        <v>-246078653</v>
      </c>
      <c r="C24" s="25">
        <f>SUM(C13:C23)</f>
        <v>50871188</v>
      </c>
      <c r="D24" s="25">
        <f>SUM(D13:D23)</f>
        <v>-267122087</v>
      </c>
      <c r="E24" s="25">
        <f>SUM(E13:E23)</f>
        <v>25619995</v>
      </c>
    </row>
    <row r="25" spans="1:5" ht="24" x14ac:dyDescent="0.25">
      <c r="A25" s="13" t="s">
        <v>97</v>
      </c>
      <c r="B25" s="24">
        <v>47583976</v>
      </c>
      <c r="C25" s="24">
        <v>-11351147</v>
      </c>
      <c r="D25" s="24">
        <v>49214824</v>
      </c>
      <c r="E25" s="24">
        <v>-6241102</v>
      </c>
    </row>
    <row r="26" spans="1:5" ht="24" x14ac:dyDescent="0.25">
      <c r="A26" s="10" t="s">
        <v>98</v>
      </c>
      <c r="B26" s="25">
        <f>B24+B25</f>
        <v>-198494677</v>
      </c>
      <c r="C26" s="25">
        <f>C24+C25</f>
        <v>39520041</v>
      </c>
      <c r="D26" s="25">
        <f>D24+D25</f>
        <v>-217907263</v>
      </c>
      <c r="E26" s="25">
        <f>E24+E25</f>
        <v>19378893</v>
      </c>
    </row>
    <row r="27" spans="1:5" x14ac:dyDescent="0.25">
      <c r="A27" s="10" t="s">
        <v>51</v>
      </c>
      <c r="B27" s="24"/>
      <c r="C27" s="24"/>
      <c r="D27" s="24"/>
      <c r="E27" s="24"/>
    </row>
    <row r="28" spans="1:5" ht="24" x14ac:dyDescent="0.25">
      <c r="A28" s="13" t="s">
        <v>99</v>
      </c>
      <c r="B28" s="24">
        <v>-848550</v>
      </c>
      <c r="C28" s="24">
        <v>-1126175</v>
      </c>
      <c r="D28" s="24">
        <v>-1958094</v>
      </c>
      <c r="E28" s="24">
        <v>-4330881</v>
      </c>
    </row>
    <row r="29" spans="1:5" x14ac:dyDescent="0.25">
      <c r="A29" s="10" t="s">
        <v>100</v>
      </c>
      <c r="B29" s="25">
        <f>B26+B28</f>
        <v>-199343227</v>
      </c>
      <c r="C29" s="25">
        <f>C26+C28</f>
        <v>38393866</v>
      </c>
      <c r="D29" s="25">
        <f>D26+D28</f>
        <v>-219865357</v>
      </c>
      <c r="E29" s="25">
        <f>E26+E28</f>
        <v>15048012</v>
      </c>
    </row>
    <row r="30" spans="1:5" x14ac:dyDescent="0.25">
      <c r="A30" s="10"/>
      <c r="B30" s="24"/>
      <c r="C30" s="24"/>
      <c r="D30" s="24"/>
      <c r="E30" s="24"/>
    </row>
    <row r="31" spans="1:5" ht="48" x14ac:dyDescent="0.25">
      <c r="A31" s="10" t="s">
        <v>132</v>
      </c>
      <c r="B31" s="24"/>
      <c r="C31" s="24"/>
      <c r="D31" s="24"/>
      <c r="E31" s="24"/>
    </row>
    <row r="32" spans="1:5" ht="24" x14ac:dyDescent="0.25">
      <c r="A32" s="13" t="s">
        <v>101</v>
      </c>
      <c r="B32" s="24">
        <v>2534083</v>
      </c>
      <c r="C32" s="24">
        <v>-350768</v>
      </c>
      <c r="D32" s="24">
        <v>2589256</v>
      </c>
      <c r="E32" s="24">
        <v>-25256</v>
      </c>
    </row>
    <row r="33" spans="1:5" ht="24" x14ac:dyDescent="0.25">
      <c r="A33" s="13" t="s">
        <v>160</v>
      </c>
      <c r="B33" s="24">
        <v>-24988800</v>
      </c>
      <c r="C33" s="24">
        <v>0</v>
      </c>
      <c r="D33" s="24">
        <v>-24988800</v>
      </c>
      <c r="E33" s="24">
        <v>0</v>
      </c>
    </row>
    <row r="34" spans="1:5" ht="24" x14ac:dyDescent="0.25">
      <c r="A34" s="34" t="s">
        <v>102</v>
      </c>
      <c r="B34" s="25">
        <f>B29+B32+B33</f>
        <v>-221797944</v>
      </c>
      <c r="C34" s="25">
        <f t="shared" ref="C34:E34" si="2">C29+C32+C33</f>
        <v>38043098</v>
      </c>
      <c r="D34" s="25">
        <f t="shared" si="2"/>
        <v>-242264901</v>
      </c>
      <c r="E34" s="25">
        <f t="shared" si="2"/>
        <v>15022756</v>
      </c>
    </row>
    <row r="35" spans="1:5" x14ac:dyDescent="0.25">
      <c r="A35" s="10"/>
      <c r="B35" s="24"/>
      <c r="C35" s="24"/>
      <c r="D35" s="24"/>
      <c r="E35" s="24"/>
    </row>
    <row r="36" spans="1:5" x14ac:dyDescent="0.25">
      <c r="A36" s="10" t="s">
        <v>103</v>
      </c>
      <c r="B36" s="24"/>
      <c r="C36" s="24"/>
      <c r="D36" s="24"/>
      <c r="E36" s="24"/>
    </row>
    <row r="37" spans="1:5" x14ac:dyDescent="0.25">
      <c r="A37" s="13" t="s">
        <v>53</v>
      </c>
      <c r="B37" s="24">
        <v>-199315393</v>
      </c>
      <c r="C37" s="24">
        <v>37920048</v>
      </c>
      <c r="D37" s="24">
        <v>-220959429</v>
      </c>
      <c r="E37" s="24">
        <v>12695400</v>
      </c>
    </row>
    <row r="38" spans="1:5" x14ac:dyDescent="0.25">
      <c r="A38" s="13" t="s">
        <v>104</v>
      </c>
      <c r="B38" s="24">
        <v>-27834</v>
      </c>
      <c r="C38" s="24">
        <v>473818</v>
      </c>
      <c r="D38" s="24">
        <v>1094072</v>
      </c>
      <c r="E38" s="24">
        <v>2352612</v>
      </c>
    </row>
    <row r="39" spans="1:5" x14ac:dyDescent="0.25">
      <c r="A39" s="13"/>
      <c r="B39" s="25">
        <f>B37+B38</f>
        <v>-199343227</v>
      </c>
      <c r="C39" s="25">
        <f t="shared" ref="C39:E39" si="3">C37+C38</f>
        <v>38393866</v>
      </c>
      <c r="D39" s="25">
        <f t="shared" si="3"/>
        <v>-219865357</v>
      </c>
      <c r="E39" s="25">
        <f t="shared" si="3"/>
        <v>15048012</v>
      </c>
    </row>
    <row r="40" spans="1:5" x14ac:dyDescent="0.25">
      <c r="A40" s="13"/>
      <c r="B40" s="24"/>
      <c r="C40" s="24"/>
      <c r="D40" s="24"/>
      <c r="E40" s="24"/>
    </row>
    <row r="41" spans="1:5" ht="24" x14ac:dyDescent="0.25">
      <c r="A41" s="10" t="s">
        <v>105</v>
      </c>
      <c r="B41" s="24"/>
      <c r="C41" s="24"/>
      <c r="D41" s="24"/>
      <c r="E41" s="24"/>
    </row>
    <row r="42" spans="1:5" x14ac:dyDescent="0.25">
      <c r="A42" s="13" t="s">
        <v>53</v>
      </c>
      <c r="B42" s="24">
        <v>-221770110</v>
      </c>
      <c r="C42" s="24">
        <v>37569280</v>
      </c>
      <c r="D42" s="24">
        <v>-243358973</v>
      </c>
      <c r="E42" s="24">
        <v>12670144</v>
      </c>
    </row>
    <row r="43" spans="1:5" x14ac:dyDescent="0.25">
      <c r="A43" s="13" t="s">
        <v>104</v>
      </c>
      <c r="B43" s="24">
        <v>-27834</v>
      </c>
      <c r="C43" s="24">
        <v>473818</v>
      </c>
      <c r="D43" s="24">
        <v>1094072</v>
      </c>
      <c r="E43" s="24">
        <v>2352612</v>
      </c>
    </row>
    <row r="44" spans="1:5" x14ac:dyDescent="0.25">
      <c r="A44" s="13"/>
      <c r="B44" s="25">
        <f>B42+B43</f>
        <v>-221797944</v>
      </c>
      <c r="C44" s="25">
        <f t="shared" ref="C44:E44" si="4">C42+C43</f>
        <v>38043098</v>
      </c>
      <c r="D44" s="25">
        <f t="shared" si="4"/>
        <v>-242264901</v>
      </c>
      <c r="E44" s="25">
        <f t="shared" si="4"/>
        <v>15022756</v>
      </c>
    </row>
    <row r="45" spans="1:5" x14ac:dyDescent="0.25">
      <c r="A45" s="10"/>
      <c r="B45" s="24"/>
      <c r="C45" s="24"/>
      <c r="D45" s="24"/>
      <c r="E45" s="24"/>
    </row>
    <row r="46" spans="1:5" ht="36" x14ac:dyDescent="0.25">
      <c r="A46" s="10" t="s">
        <v>106</v>
      </c>
      <c r="B46" s="24">
        <v>-405</v>
      </c>
      <c r="C46" s="24">
        <v>77</v>
      </c>
      <c r="D46" s="24">
        <v>-449</v>
      </c>
      <c r="E46" s="24">
        <v>26</v>
      </c>
    </row>
    <row r="47" spans="1:5" ht="24" x14ac:dyDescent="0.25">
      <c r="A47" s="10" t="s">
        <v>107</v>
      </c>
      <c r="B47" s="24">
        <v>-403</v>
      </c>
      <c r="C47" s="24">
        <v>79</v>
      </c>
      <c r="D47" s="24">
        <v>-445</v>
      </c>
      <c r="E47" s="24">
        <v>35</v>
      </c>
    </row>
    <row r="48" spans="1:5" x14ac:dyDescent="0.25">
      <c r="A48" s="35"/>
    </row>
    <row r="49" spans="1:5" x14ac:dyDescent="0.25">
      <c r="A49" s="7" t="s">
        <v>90</v>
      </c>
      <c r="B49" s="16"/>
      <c r="C49" s="16"/>
    </row>
    <row r="50" spans="1:5" x14ac:dyDescent="0.25">
      <c r="B50" s="16"/>
      <c r="C50" s="57" t="s">
        <v>155</v>
      </c>
      <c r="D50" s="43"/>
      <c r="E50" s="32"/>
    </row>
    <row r="51" spans="1:5" x14ac:dyDescent="0.25">
      <c r="B51" s="29"/>
      <c r="C51" s="57" t="s">
        <v>133</v>
      </c>
      <c r="D51" s="43"/>
      <c r="E51" s="30" t="s">
        <v>47</v>
      </c>
    </row>
    <row r="52" spans="1:5" x14ac:dyDescent="0.25">
      <c r="B52" s="29"/>
      <c r="C52" s="57" t="s">
        <v>134</v>
      </c>
      <c r="D52" s="43"/>
      <c r="E52" s="30" t="s">
        <v>108</v>
      </c>
    </row>
    <row r="53" spans="1:5" x14ac:dyDescent="0.25">
      <c r="B53" s="31"/>
      <c r="C53" s="58"/>
      <c r="D53" s="43"/>
      <c r="E53" s="31"/>
    </row>
    <row r="54" spans="1:5" x14ac:dyDescent="0.25">
      <c r="B54" s="16"/>
      <c r="C54" s="59" t="s">
        <v>154</v>
      </c>
      <c r="E54" s="26" t="s">
        <v>154</v>
      </c>
    </row>
  </sheetData>
  <mergeCells count="5">
    <mergeCell ref="A3:A4"/>
    <mergeCell ref="A2:E2"/>
    <mergeCell ref="D3:E3"/>
    <mergeCell ref="B3:C3"/>
    <mergeCell ref="A1:E1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2"/>
  <sheetViews>
    <sheetView view="pageBreakPreview" topLeftCell="A74" zoomScale="115" zoomScaleNormal="100" zoomScaleSheetLayoutView="115" workbookViewId="0">
      <selection activeCell="J96" sqref="J96"/>
    </sheetView>
  </sheetViews>
  <sheetFormatPr defaultRowHeight="15" x14ac:dyDescent="0.25"/>
  <cols>
    <col min="1" max="1" width="68.5703125" customWidth="1"/>
    <col min="2" max="2" width="14.140625" style="5" customWidth="1"/>
    <col min="3" max="3" width="17.85546875" customWidth="1"/>
  </cols>
  <sheetData>
    <row r="1" spans="1:3" x14ac:dyDescent="0.25">
      <c r="A1" s="72" t="s">
        <v>34</v>
      </c>
      <c r="B1" s="72"/>
      <c r="C1" s="72"/>
    </row>
    <row r="2" spans="1:3" ht="54" customHeight="1" x14ac:dyDescent="0.25">
      <c r="A2" s="70" t="s">
        <v>171</v>
      </c>
      <c r="B2" s="70"/>
      <c r="C2" s="70"/>
    </row>
    <row r="4" spans="1:3" ht="26.25" customHeight="1" x14ac:dyDescent="0.25">
      <c r="A4" s="71"/>
      <c r="B4" s="71" t="s">
        <v>142</v>
      </c>
      <c r="C4" s="71"/>
    </row>
    <row r="5" spans="1:3" x14ac:dyDescent="0.25">
      <c r="A5" s="71"/>
      <c r="B5" s="8" t="s">
        <v>91</v>
      </c>
      <c r="C5" s="8" t="s">
        <v>109</v>
      </c>
    </row>
    <row r="6" spans="1:3" x14ac:dyDescent="0.25">
      <c r="A6" s="19" t="s">
        <v>54</v>
      </c>
      <c r="B6" s="33"/>
      <c r="C6" s="33"/>
    </row>
    <row r="7" spans="1:3" x14ac:dyDescent="0.25">
      <c r="A7" s="12" t="s">
        <v>161</v>
      </c>
      <c r="B7" s="24">
        <v>-219865357</v>
      </c>
      <c r="C7" s="24">
        <v>15048012</v>
      </c>
    </row>
    <row r="8" spans="1:3" ht="24" customHeight="1" x14ac:dyDescent="0.25">
      <c r="A8" s="37" t="s">
        <v>172</v>
      </c>
      <c r="B8" s="24">
        <v>-48459039</v>
      </c>
      <c r="C8" s="24">
        <v>6241102</v>
      </c>
    </row>
    <row r="9" spans="1:3" x14ac:dyDescent="0.25">
      <c r="A9" s="12"/>
      <c r="B9" s="24"/>
      <c r="C9" s="24"/>
    </row>
    <row r="10" spans="1:3" x14ac:dyDescent="0.25">
      <c r="A10" s="12" t="s">
        <v>110</v>
      </c>
      <c r="B10" s="24"/>
      <c r="C10" s="24"/>
    </row>
    <row r="11" spans="1:3" x14ac:dyDescent="0.25">
      <c r="A11" s="13" t="s">
        <v>111</v>
      </c>
      <c r="B11" s="24">
        <v>80098114</v>
      </c>
      <c r="C11" s="24">
        <v>77617276</v>
      </c>
    </row>
    <row r="12" spans="1:3" x14ac:dyDescent="0.25">
      <c r="A12" s="13" t="s">
        <v>45</v>
      </c>
      <c r="B12" s="24">
        <v>47707427</v>
      </c>
      <c r="C12" s="24">
        <v>34156577</v>
      </c>
    </row>
    <row r="13" spans="1:3" x14ac:dyDescent="0.25">
      <c r="A13" s="13" t="s">
        <v>59</v>
      </c>
      <c r="B13" s="24">
        <v>600000</v>
      </c>
      <c r="C13" s="24">
        <v>489750</v>
      </c>
    </row>
    <row r="14" spans="1:3" x14ac:dyDescent="0.25">
      <c r="A14" s="13" t="s">
        <v>60</v>
      </c>
      <c r="B14" s="24">
        <v>1732238</v>
      </c>
      <c r="C14" s="24">
        <v>209429</v>
      </c>
    </row>
    <row r="15" spans="1:3" x14ac:dyDescent="0.25">
      <c r="A15" s="13" t="s">
        <v>44</v>
      </c>
      <c r="B15" s="24">
        <v>-4011915</v>
      </c>
      <c r="C15" s="24">
        <v>-7138351</v>
      </c>
    </row>
    <row r="16" spans="1:3" x14ac:dyDescent="0.25">
      <c r="A16" s="13" t="s">
        <v>112</v>
      </c>
      <c r="B16" s="24">
        <v>1883513</v>
      </c>
      <c r="C16" s="24">
        <v>1591616</v>
      </c>
    </row>
    <row r="17" spans="1:3" x14ac:dyDescent="0.25">
      <c r="A17" s="13" t="s">
        <v>113</v>
      </c>
      <c r="B17" s="24">
        <v>10091363</v>
      </c>
      <c r="C17" s="24">
        <v>593872</v>
      </c>
    </row>
    <row r="18" spans="1:3" x14ac:dyDescent="0.25">
      <c r="A18" s="13" t="s">
        <v>114</v>
      </c>
      <c r="B18" s="24">
        <v>-12677</v>
      </c>
      <c r="C18" s="24">
        <v>-594516</v>
      </c>
    </row>
    <row r="19" spans="1:3" ht="24" x14ac:dyDescent="0.25">
      <c r="A19" s="38" t="s">
        <v>61</v>
      </c>
      <c r="B19" s="24">
        <v>-31945</v>
      </c>
      <c r="C19" s="24">
        <v>167570</v>
      </c>
    </row>
    <row r="20" spans="1:3" x14ac:dyDescent="0.25">
      <c r="A20" s="38" t="s">
        <v>62</v>
      </c>
      <c r="B20" s="24">
        <v>4303721</v>
      </c>
      <c r="C20" s="24">
        <v>3580914</v>
      </c>
    </row>
    <row r="21" spans="1:3" x14ac:dyDescent="0.25">
      <c r="A21" s="13" t="s">
        <v>162</v>
      </c>
      <c r="B21" s="24">
        <v>-1927662</v>
      </c>
      <c r="C21" s="24">
        <v>469356</v>
      </c>
    </row>
    <row r="22" spans="1:3" x14ac:dyDescent="0.25">
      <c r="A22" s="13" t="s">
        <v>93</v>
      </c>
      <c r="B22" s="24">
        <v>254976140</v>
      </c>
      <c r="C22" s="24">
        <v>73531122</v>
      </c>
    </row>
    <row r="23" spans="1:3" x14ac:dyDescent="0.25">
      <c r="A23" s="13" t="s">
        <v>52</v>
      </c>
      <c r="B23" s="24">
        <v>-1215814</v>
      </c>
      <c r="C23" s="24">
        <v>-400837</v>
      </c>
    </row>
    <row r="24" spans="1:3" ht="24" x14ac:dyDescent="0.25">
      <c r="A24" s="13" t="s">
        <v>173</v>
      </c>
      <c r="B24" s="24">
        <v>-1018445</v>
      </c>
      <c r="C24" s="24" t="s">
        <v>30</v>
      </c>
    </row>
    <row r="25" spans="1:3" x14ac:dyDescent="0.25">
      <c r="A25" s="13" t="s">
        <v>115</v>
      </c>
      <c r="B25" s="24">
        <v>1132581</v>
      </c>
      <c r="C25" s="24">
        <v>210588</v>
      </c>
    </row>
    <row r="26" spans="1:3" x14ac:dyDescent="0.25">
      <c r="A26" s="13"/>
      <c r="B26" s="25">
        <f>SUM(B7:B25)</f>
        <v>125982243</v>
      </c>
      <c r="C26" s="25">
        <f>SUM(C7:C25)</f>
        <v>205773480</v>
      </c>
    </row>
    <row r="27" spans="1:3" x14ac:dyDescent="0.25">
      <c r="A27" s="39"/>
      <c r="B27" s="25"/>
      <c r="C27" s="25"/>
    </row>
    <row r="28" spans="1:3" x14ac:dyDescent="0.25">
      <c r="A28" s="13" t="s">
        <v>163</v>
      </c>
      <c r="B28" s="24">
        <v>-1470510</v>
      </c>
      <c r="C28" s="24">
        <v>-2626471</v>
      </c>
    </row>
    <row r="29" spans="1:3" x14ac:dyDescent="0.25">
      <c r="A29" s="13" t="s">
        <v>164</v>
      </c>
      <c r="B29" s="24">
        <v>2334143</v>
      </c>
      <c r="C29" s="24">
        <v>564763</v>
      </c>
    </row>
    <row r="30" spans="1:3" ht="24" x14ac:dyDescent="0.25">
      <c r="A30" s="13" t="s">
        <v>63</v>
      </c>
      <c r="B30" s="24">
        <v>-6721200</v>
      </c>
      <c r="C30" s="24">
        <v>-11140852</v>
      </c>
    </row>
    <row r="31" spans="1:3" x14ac:dyDescent="0.25">
      <c r="A31" s="13" t="s">
        <v>116</v>
      </c>
      <c r="B31" s="24">
        <v>-23978430</v>
      </c>
      <c r="C31" s="24">
        <v>-9982454</v>
      </c>
    </row>
    <row r="32" spans="1:3" x14ac:dyDescent="0.25">
      <c r="A32" s="13" t="s">
        <v>165</v>
      </c>
      <c r="B32" s="24">
        <v>23177100</v>
      </c>
      <c r="C32" s="24">
        <v>-1637402</v>
      </c>
    </row>
    <row r="33" spans="1:3" x14ac:dyDescent="0.25">
      <c r="A33" s="13" t="s">
        <v>64</v>
      </c>
      <c r="B33" s="24">
        <v>-16364080</v>
      </c>
      <c r="C33" s="24">
        <v>-11891889</v>
      </c>
    </row>
    <row r="34" spans="1:3" x14ac:dyDescent="0.25">
      <c r="A34" s="13" t="s">
        <v>65</v>
      </c>
      <c r="B34" s="24">
        <v>-1030612</v>
      </c>
      <c r="C34" s="24">
        <v>-794510</v>
      </c>
    </row>
    <row r="35" spans="1:3" x14ac:dyDescent="0.25">
      <c r="A35" s="13" t="s">
        <v>166</v>
      </c>
      <c r="B35" s="24">
        <v>-30296</v>
      </c>
      <c r="C35" s="24">
        <v>500</v>
      </c>
    </row>
    <row r="36" spans="1:3" x14ac:dyDescent="0.25">
      <c r="A36" s="37" t="s">
        <v>174</v>
      </c>
      <c r="B36" s="25">
        <f>SUM(B26:B35)</f>
        <v>101898358</v>
      </c>
      <c r="C36" s="25">
        <f>SUM(C26:C35)</f>
        <v>168265165</v>
      </c>
    </row>
    <row r="37" spans="1:3" x14ac:dyDescent="0.25">
      <c r="A37" s="37"/>
      <c r="B37" s="6"/>
      <c r="C37" s="1"/>
    </row>
    <row r="38" spans="1:3" x14ac:dyDescent="0.25">
      <c r="A38" s="37" t="s">
        <v>66</v>
      </c>
      <c r="B38" s="24">
        <v>-37539748</v>
      </c>
      <c r="C38" s="24">
        <v>-29427358</v>
      </c>
    </row>
    <row r="39" spans="1:3" x14ac:dyDescent="0.25">
      <c r="A39" s="37" t="s">
        <v>67</v>
      </c>
      <c r="B39" s="24">
        <v>3999241</v>
      </c>
      <c r="C39" s="24">
        <v>3683527</v>
      </c>
    </row>
    <row r="40" spans="1:3" x14ac:dyDescent="0.25">
      <c r="A40" s="37" t="s">
        <v>68</v>
      </c>
      <c r="B40" s="24">
        <v>-1951448</v>
      </c>
      <c r="C40" s="24">
        <v>-2600001</v>
      </c>
    </row>
    <row r="41" spans="1:3" x14ac:dyDescent="0.25">
      <c r="A41" s="40"/>
      <c r="B41" s="24"/>
      <c r="C41" s="24"/>
    </row>
    <row r="42" spans="1:3" ht="24" x14ac:dyDescent="0.25">
      <c r="A42" s="41" t="s">
        <v>135</v>
      </c>
      <c r="B42" s="25">
        <f>B36+B38+B39+B40</f>
        <v>66406403</v>
      </c>
      <c r="C42" s="25">
        <f>C36+C38+C39+C40</f>
        <v>139921333</v>
      </c>
    </row>
    <row r="43" spans="1:3" x14ac:dyDescent="0.25">
      <c r="A43" s="41"/>
      <c r="B43" s="24"/>
      <c r="C43" s="24"/>
    </row>
    <row r="44" spans="1:3" x14ac:dyDescent="0.25">
      <c r="A44" s="19" t="s">
        <v>117</v>
      </c>
      <c r="B44" s="24"/>
      <c r="C44" s="24"/>
    </row>
    <row r="45" spans="1:3" x14ac:dyDescent="0.25">
      <c r="A45" s="13" t="s">
        <v>55</v>
      </c>
      <c r="B45" s="24">
        <v>-157579643</v>
      </c>
      <c r="C45" s="24">
        <v>-251660247</v>
      </c>
    </row>
    <row r="46" spans="1:3" x14ac:dyDescent="0.25">
      <c r="A46" s="13" t="s">
        <v>56</v>
      </c>
      <c r="B46" s="24">
        <v>-739810</v>
      </c>
      <c r="C46" s="24">
        <v>-301354</v>
      </c>
    </row>
    <row r="47" spans="1:3" x14ac:dyDescent="0.25">
      <c r="A47" s="13" t="s">
        <v>118</v>
      </c>
      <c r="B47" s="24">
        <v>164743</v>
      </c>
      <c r="C47" s="24">
        <v>417578</v>
      </c>
    </row>
    <row r="48" spans="1:3" x14ac:dyDescent="0.25">
      <c r="A48" s="13" t="s">
        <v>76</v>
      </c>
      <c r="B48" s="24" t="s">
        <v>30</v>
      </c>
      <c r="C48" s="24">
        <v>-902911</v>
      </c>
    </row>
    <row r="49" spans="1:3" ht="24" x14ac:dyDescent="0.25">
      <c r="A49" s="13" t="s">
        <v>175</v>
      </c>
      <c r="B49" s="24">
        <v>-500</v>
      </c>
      <c r="C49" s="24">
        <v>44649</v>
      </c>
    </row>
    <row r="50" spans="1:3" x14ac:dyDescent="0.25">
      <c r="A50" s="13" t="s">
        <v>167</v>
      </c>
      <c r="B50" s="24">
        <v>-3645194</v>
      </c>
      <c r="C50" s="24">
        <v>-14813611</v>
      </c>
    </row>
    <row r="51" spans="1:3" x14ac:dyDescent="0.25">
      <c r="A51" s="13" t="s">
        <v>168</v>
      </c>
      <c r="B51" s="24">
        <v>-48738319</v>
      </c>
      <c r="C51" s="24">
        <v>-70655234</v>
      </c>
    </row>
    <row r="52" spans="1:3" x14ac:dyDescent="0.25">
      <c r="A52" s="13" t="s">
        <v>169</v>
      </c>
      <c r="B52" s="24">
        <v>60037097</v>
      </c>
      <c r="C52" s="24">
        <v>50014567</v>
      </c>
    </row>
    <row r="53" spans="1:3" x14ac:dyDescent="0.25">
      <c r="A53" s="13" t="s">
        <v>119</v>
      </c>
      <c r="B53" s="24">
        <v>-3333880</v>
      </c>
      <c r="C53" s="24" t="s">
        <v>30</v>
      </c>
    </row>
    <row r="54" spans="1:3" x14ac:dyDescent="0.25">
      <c r="A54" s="13" t="s">
        <v>170</v>
      </c>
      <c r="B54" s="24">
        <v>286858</v>
      </c>
      <c r="C54" s="24" t="s">
        <v>30</v>
      </c>
    </row>
    <row r="55" spans="1:3" x14ac:dyDescent="0.25">
      <c r="A55" s="13" t="s">
        <v>176</v>
      </c>
      <c r="B55" s="24">
        <v>11829107</v>
      </c>
      <c r="C55" s="24">
        <v>446683</v>
      </c>
    </row>
    <row r="56" spans="1:3" x14ac:dyDescent="0.25">
      <c r="A56" s="13"/>
      <c r="B56" s="24"/>
      <c r="C56" s="24"/>
    </row>
    <row r="57" spans="1:3" ht="24" x14ac:dyDescent="0.25">
      <c r="A57" s="41" t="s">
        <v>177</v>
      </c>
      <c r="B57" s="25">
        <f>SUM(B45:B55)</f>
        <v>-141719541</v>
      </c>
      <c r="C57" s="25">
        <f>SUM(C45:C55)</f>
        <v>-287409880</v>
      </c>
    </row>
    <row r="58" spans="1:3" x14ac:dyDescent="0.25">
      <c r="A58" s="41"/>
      <c r="B58" s="24"/>
      <c r="C58" s="24"/>
    </row>
    <row r="59" spans="1:3" x14ac:dyDescent="0.25">
      <c r="A59" s="19" t="s">
        <v>120</v>
      </c>
      <c r="B59" s="24"/>
      <c r="C59" s="24"/>
    </row>
    <row r="60" spans="1:3" x14ac:dyDescent="0.25">
      <c r="A60" s="13" t="s">
        <v>57</v>
      </c>
      <c r="B60" s="24">
        <v>55990700</v>
      </c>
      <c r="C60" s="24">
        <v>54500000</v>
      </c>
    </row>
    <row r="61" spans="1:3" x14ac:dyDescent="0.25">
      <c r="A61" s="38" t="s">
        <v>121</v>
      </c>
      <c r="B61" s="24" t="s">
        <v>30</v>
      </c>
      <c r="C61" s="24">
        <v>58253270</v>
      </c>
    </row>
    <row r="62" spans="1:3" x14ac:dyDescent="0.25">
      <c r="A62" s="13" t="s">
        <v>69</v>
      </c>
      <c r="B62" s="24">
        <v>62246016</v>
      </c>
      <c r="C62" s="24">
        <v>67059965</v>
      </c>
    </row>
    <row r="63" spans="1:3" x14ac:dyDescent="0.25">
      <c r="A63" s="13" t="s">
        <v>70</v>
      </c>
      <c r="B63" s="24">
        <v>-44288064</v>
      </c>
      <c r="C63" s="24">
        <v>-21348840</v>
      </c>
    </row>
    <row r="64" spans="1:3" x14ac:dyDescent="0.25">
      <c r="A64" s="13" t="s">
        <v>71</v>
      </c>
      <c r="B64" s="24">
        <v>-306471</v>
      </c>
      <c r="C64" s="24">
        <v>-1170372</v>
      </c>
    </row>
    <row r="65" spans="1:3" x14ac:dyDescent="0.25">
      <c r="A65" s="13" t="s">
        <v>178</v>
      </c>
      <c r="B65" s="24">
        <v>-17224786</v>
      </c>
      <c r="C65" s="24">
        <v>-7401001</v>
      </c>
    </row>
    <row r="66" spans="1:3" x14ac:dyDescent="0.25">
      <c r="A66" s="13" t="s">
        <v>122</v>
      </c>
      <c r="B66" s="24">
        <v>327008</v>
      </c>
      <c r="C66" s="24" t="s">
        <v>30</v>
      </c>
    </row>
    <row r="67" spans="1:3" x14ac:dyDescent="0.25">
      <c r="A67" s="13" t="s">
        <v>58</v>
      </c>
      <c r="B67" s="24">
        <v>-437103</v>
      </c>
      <c r="C67" s="24">
        <v>-433148</v>
      </c>
    </row>
    <row r="68" spans="1:3" x14ac:dyDescent="0.25">
      <c r="A68" s="42"/>
      <c r="B68" s="24"/>
      <c r="C68" s="24"/>
    </row>
    <row r="69" spans="1:3" ht="24" x14ac:dyDescent="0.25">
      <c r="A69" s="41" t="s">
        <v>136</v>
      </c>
      <c r="B69" s="25">
        <f>SUM(B60:B68)</f>
        <v>56307300</v>
      </c>
      <c r="C69" s="25">
        <f>SUM(C60:C68)</f>
        <v>149459874</v>
      </c>
    </row>
    <row r="70" spans="1:3" x14ac:dyDescent="0.25">
      <c r="A70" s="41"/>
      <c r="B70" s="24"/>
      <c r="C70" s="24"/>
    </row>
    <row r="71" spans="1:3" x14ac:dyDescent="0.25">
      <c r="A71" s="19" t="s">
        <v>123</v>
      </c>
      <c r="B71" s="25">
        <f>B42+B57+B69</f>
        <v>-19005838</v>
      </c>
      <c r="C71" s="25">
        <f>C42+C57+C69</f>
        <v>1971327</v>
      </c>
    </row>
    <row r="72" spans="1:3" x14ac:dyDescent="0.25">
      <c r="A72" s="37" t="s">
        <v>72</v>
      </c>
      <c r="B72" s="24">
        <v>89964767</v>
      </c>
      <c r="C72" s="24">
        <v>85855902</v>
      </c>
    </row>
    <row r="73" spans="1:3" ht="24" x14ac:dyDescent="0.25">
      <c r="A73" s="37" t="s">
        <v>179</v>
      </c>
      <c r="B73" s="24">
        <v>2698984</v>
      </c>
      <c r="C73" s="24">
        <v>2482206</v>
      </c>
    </row>
    <row r="74" spans="1:3" x14ac:dyDescent="0.25">
      <c r="A74" s="19"/>
      <c r="B74" s="24"/>
      <c r="C74" s="24"/>
    </row>
    <row r="75" spans="1:3" x14ac:dyDescent="0.25">
      <c r="A75" s="19" t="s">
        <v>124</v>
      </c>
      <c r="B75" s="25">
        <f>B71+B72+B73</f>
        <v>73657913</v>
      </c>
      <c r="C75" s="25">
        <f>C71+C72+C73</f>
        <v>90309435</v>
      </c>
    </row>
    <row r="76" spans="1:3" x14ac:dyDescent="0.25">
      <c r="A76" s="1"/>
      <c r="B76" s="24"/>
      <c r="C76" s="24"/>
    </row>
    <row r="77" spans="1:3" x14ac:dyDescent="0.25">
      <c r="A77" s="19" t="s">
        <v>73</v>
      </c>
      <c r="B77" s="24"/>
      <c r="C77" s="24"/>
    </row>
    <row r="78" spans="1:3" x14ac:dyDescent="0.25">
      <c r="A78" s="20" t="s">
        <v>180</v>
      </c>
      <c r="B78" s="24">
        <v>24988800</v>
      </c>
      <c r="C78" s="24">
        <v>0</v>
      </c>
    </row>
    <row r="79" spans="1:3" ht="24" x14ac:dyDescent="0.25">
      <c r="A79" s="20" t="s">
        <v>181</v>
      </c>
      <c r="B79" s="24">
        <v>23539128</v>
      </c>
      <c r="C79" s="24">
        <v>0</v>
      </c>
    </row>
    <row r="80" spans="1:3" ht="24" x14ac:dyDescent="0.25">
      <c r="A80" s="20" t="s">
        <v>182</v>
      </c>
      <c r="B80" s="24">
        <v>12562464</v>
      </c>
      <c r="C80" s="24">
        <v>0</v>
      </c>
    </row>
    <row r="81" spans="1:5" ht="24" x14ac:dyDescent="0.25">
      <c r="A81" s="20" t="s">
        <v>183</v>
      </c>
      <c r="B81" s="24">
        <v>8978155</v>
      </c>
      <c r="C81" s="24">
        <v>0</v>
      </c>
    </row>
    <row r="82" spans="1:5" ht="24" x14ac:dyDescent="0.25">
      <c r="A82" s="20" t="s">
        <v>184</v>
      </c>
      <c r="B82" s="24">
        <v>8895481</v>
      </c>
      <c r="C82" s="24">
        <v>11898416</v>
      </c>
    </row>
    <row r="83" spans="1:5" x14ac:dyDescent="0.25">
      <c r="A83" s="20" t="s">
        <v>185</v>
      </c>
      <c r="B83" s="24">
        <v>5919341</v>
      </c>
      <c r="C83" s="24">
        <v>0</v>
      </c>
    </row>
    <row r="84" spans="1:5" ht="24" x14ac:dyDescent="0.25">
      <c r="A84" s="20" t="s">
        <v>186</v>
      </c>
      <c r="B84" s="24">
        <v>4851729</v>
      </c>
      <c r="C84" s="24">
        <v>15101670</v>
      </c>
    </row>
    <row r="85" spans="1:5" x14ac:dyDescent="0.25">
      <c r="A85" s="20" t="s">
        <v>187</v>
      </c>
      <c r="B85" s="24">
        <v>4559619</v>
      </c>
      <c r="C85" s="24">
        <v>0</v>
      </c>
    </row>
    <row r="86" spans="1:5" x14ac:dyDescent="0.25">
      <c r="A86" s="20" t="s">
        <v>188</v>
      </c>
      <c r="B86" s="24">
        <v>2646375</v>
      </c>
      <c r="C86" s="24">
        <v>0</v>
      </c>
    </row>
    <row r="87" spans="1:5" x14ac:dyDescent="0.25">
      <c r="A87" s="20" t="s">
        <v>189</v>
      </c>
      <c r="B87" s="24">
        <v>2600350</v>
      </c>
      <c r="C87" s="24">
        <v>3352646</v>
      </c>
    </row>
    <row r="88" spans="1:5" x14ac:dyDescent="0.25">
      <c r="A88" s="20" t="s">
        <v>190</v>
      </c>
      <c r="B88" s="24">
        <v>2055608</v>
      </c>
      <c r="C88" s="24">
        <v>2604250</v>
      </c>
    </row>
    <row r="89" spans="1:5" x14ac:dyDescent="0.25">
      <c r="A89" s="20" t="s">
        <v>191</v>
      </c>
      <c r="B89" s="24">
        <v>1383393</v>
      </c>
      <c r="C89" s="24">
        <v>0</v>
      </c>
    </row>
    <row r="90" spans="1:5" ht="24" x14ac:dyDescent="0.25">
      <c r="A90" s="20" t="s">
        <v>192</v>
      </c>
      <c r="B90" s="24">
        <v>708288</v>
      </c>
      <c r="C90" s="24">
        <v>171989</v>
      </c>
    </row>
    <row r="91" spans="1:5" ht="24" x14ac:dyDescent="0.25">
      <c r="A91" s="20" t="s">
        <v>193</v>
      </c>
      <c r="B91" s="24">
        <v>191523</v>
      </c>
      <c r="C91" s="24">
        <v>0</v>
      </c>
    </row>
    <row r="92" spans="1:5" x14ac:dyDescent="0.25">
      <c r="A92" s="20" t="s">
        <v>194</v>
      </c>
      <c r="B92" s="24">
        <v>128709</v>
      </c>
      <c r="C92" s="24">
        <v>0</v>
      </c>
    </row>
    <row r="93" spans="1:5" x14ac:dyDescent="0.25">
      <c r="A93" s="20" t="s">
        <v>195</v>
      </c>
      <c r="B93" s="24">
        <v>50816</v>
      </c>
      <c r="C93" s="24">
        <v>775114</v>
      </c>
    </row>
    <row r="94" spans="1:5" x14ac:dyDescent="0.25">
      <c r="A94" s="20" t="s">
        <v>196</v>
      </c>
      <c r="B94" s="24">
        <v>0</v>
      </c>
      <c r="C94" s="24">
        <v>11719125</v>
      </c>
    </row>
    <row r="96" spans="1:5" x14ac:dyDescent="0.25">
      <c r="A96" s="7" t="s">
        <v>90</v>
      </c>
      <c r="B96" s="16"/>
      <c r="C96" s="16"/>
      <c r="D96" s="21"/>
      <c r="E96" s="21"/>
    </row>
    <row r="97" spans="1:4" x14ac:dyDescent="0.25">
      <c r="A97" s="28"/>
      <c r="B97" s="16"/>
      <c r="C97" s="28"/>
      <c r="D97" s="43"/>
    </row>
    <row r="98" spans="1:4" x14ac:dyDescent="0.25">
      <c r="A98" s="60" t="s">
        <v>155</v>
      </c>
      <c r="B98" s="43"/>
      <c r="C98" s="32"/>
      <c r="D98" s="30"/>
    </row>
    <row r="99" spans="1:4" x14ac:dyDescent="0.25">
      <c r="A99" s="60" t="s">
        <v>133</v>
      </c>
      <c r="B99" s="43"/>
      <c r="C99" s="30" t="s">
        <v>47</v>
      </c>
      <c r="D99" s="30"/>
    </row>
    <row r="100" spans="1:4" x14ac:dyDescent="0.25">
      <c r="A100" s="60" t="s">
        <v>134</v>
      </c>
      <c r="B100" s="43"/>
      <c r="C100" s="30" t="s">
        <v>108</v>
      </c>
      <c r="D100" s="31"/>
    </row>
    <row r="101" spans="1:4" x14ac:dyDescent="0.25">
      <c r="A101" s="61"/>
      <c r="B101" s="43"/>
      <c r="C101" s="31"/>
      <c r="D101" s="27"/>
    </row>
    <row r="102" spans="1:4" x14ac:dyDescent="0.25">
      <c r="A102" s="62" t="s">
        <v>154</v>
      </c>
      <c r="B102" s="21"/>
      <c r="C102" s="26" t="s">
        <v>154</v>
      </c>
    </row>
  </sheetData>
  <mergeCells count="4">
    <mergeCell ref="A2:C2"/>
    <mergeCell ref="A4:A5"/>
    <mergeCell ref="B4:C4"/>
    <mergeCell ref="A1:C1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Normal="100" zoomScaleSheetLayoutView="100" workbookViewId="0">
      <selection activeCell="G44" sqref="G44"/>
    </sheetView>
  </sheetViews>
  <sheetFormatPr defaultColWidth="22.5703125" defaultRowHeight="15" x14ac:dyDescent="0.25"/>
  <cols>
    <col min="1" max="1" width="22.5703125" style="4"/>
    <col min="2" max="9" width="22.5703125" style="5"/>
  </cols>
  <sheetData>
    <row r="1" spans="1:10" x14ac:dyDescent="0.25">
      <c r="A1" s="74" t="s">
        <v>34</v>
      </c>
      <c r="B1" s="74"/>
      <c r="C1" s="74"/>
      <c r="D1" s="74"/>
      <c r="E1" s="74"/>
      <c r="F1" s="74"/>
      <c r="G1" s="74"/>
      <c r="H1" s="74"/>
      <c r="I1" s="74"/>
    </row>
    <row r="3" spans="1:10" ht="33" customHeight="1" x14ac:dyDescent="0.25">
      <c r="A3" s="73" t="s">
        <v>158</v>
      </c>
      <c r="B3" s="73"/>
      <c r="C3" s="73"/>
      <c r="D3" s="73"/>
      <c r="E3" s="73"/>
      <c r="F3" s="73"/>
      <c r="G3" s="73"/>
      <c r="H3" s="73"/>
      <c r="I3" s="73"/>
    </row>
    <row r="4" spans="1:10" x14ac:dyDescent="0.25">
      <c r="A4" s="44"/>
      <c r="B4" s="45"/>
      <c r="C4" s="45"/>
      <c r="D4" s="45"/>
      <c r="E4" s="45"/>
      <c r="F4" s="45"/>
      <c r="G4" s="45"/>
    </row>
    <row r="5" spans="1:10" ht="21" x14ac:dyDescent="0.25">
      <c r="A5" s="46"/>
      <c r="B5" s="3" t="s">
        <v>16</v>
      </c>
      <c r="C5" s="3" t="s">
        <v>141</v>
      </c>
      <c r="D5" s="3" t="s">
        <v>201</v>
      </c>
      <c r="E5" s="3" t="s">
        <v>17</v>
      </c>
      <c r="F5" s="3" t="s">
        <v>35</v>
      </c>
      <c r="G5" s="3" t="s">
        <v>74</v>
      </c>
      <c r="H5" s="3" t="s">
        <v>84</v>
      </c>
      <c r="I5" s="3" t="s">
        <v>18</v>
      </c>
    </row>
    <row r="6" spans="1:10" x14ac:dyDescent="0.25">
      <c r="A6" s="47" t="s">
        <v>75</v>
      </c>
      <c r="B6" s="25">
        <v>683932991</v>
      </c>
      <c r="C6" s="25">
        <v>30000000</v>
      </c>
      <c r="D6" s="25"/>
      <c r="E6" s="25">
        <v>-144081</v>
      </c>
      <c r="F6" s="25">
        <v>601316737</v>
      </c>
      <c r="G6" s="25">
        <f>SUM(B6:F6)</f>
        <v>1315105647</v>
      </c>
      <c r="H6" s="25">
        <v>14065376</v>
      </c>
      <c r="I6" s="25">
        <f>G6+H6</f>
        <v>1329171023</v>
      </c>
      <c r="J6" s="14"/>
    </row>
    <row r="7" spans="1:10" x14ac:dyDescent="0.25">
      <c r="A7" s="48" t="s">
        <v>125</v>
      </c>
      <c r="B7" s="24"/>
      <c r="C7" s="24"/>
      <c r="D7" s="24"/>
      <c r="E7" s="24"/>
      <c r="F7" s="24">
        <v>12695400</v>
      </c>
      <c r="G7" s="24">
        <f>SUM(B7:F7)</f>
        <v>12695400</v>
      </c>
      <c r="H7" s="24">
        <v>2352612</v>
      </c>
      <c r="I7" s="24">
        <f>G7+H7</f>
        <v>15048012</v>
      </c>
      <c r="J7" s="14"/>
    </row>
    <row r="8" spans="1:10" ht="22.5" x14ac:dyDescent="0.25">
      <c r="A8" s="48" t="s">
        <v>126</v>
      </c>
      <c r="B8" s="24"/>
      <c r="C8" s="24"/>
      <c r="D8" s="24"/>
      <c r="E8" s="24">
        <v>-25256</v>
      </c>
      <c r="F8" s="24"/>
      <c r="G8" s="24">
        <f>SUM(B8:F8)</f>
        <v>-25256</v>
      </c>
      <c r="H8" s="24"/>
      <c r="I8" s="24">
        <f>G8+H8</f>
        <v>-25256</v>
      </c>
      <c r="J8" s="14"/>
    </row>
    <row r="9" spans="1:10" ht="22.5" x14ac:dyDescent="0.25">
      <c r="A9" s="48" t="s">
        <v>127</v>
      </c>
      <c r="B9" s="25"/>
      <c r="C9" s="25"/>
      <c r="D9" s="25"/>
      <c r="E9" s="25">
        <f>E7+E8</f>
        <v>-25256</v>
      </c>
      <c r="F9" s="25">
        <f t="shared" ref="F9:H9" si="0">F7+F8</f>
        <v>12695400</v>
      </c>
      <c r="G9" s="25">
        <f t="shared" si="0"/>
        <v>12670144</v>
      </c>
      <c r="H9" s="25">
        <f t="shared" si="0"/>
        <v>2352612</v>
      </c>
      <c r="I9" s="25">
        <f t="shared" ref="I9" si="1">G9+H9</f>
        <v>15022756</v>
      </c>
      <c r="J9" s="14"/>
    </row>
    <row r="10" spans="1:10" x14ac:dyDescent="0.25">
      <c r="A10" s="48" t="s">
        <v>197</v>
      </c>
      <c r="B10" s="24">
        <v>54811511</v>
      </c>
      <c r="C10" s="24"/>
      <c r="D10" s="24"/>
      <c r="E10" s="24"/>
      <c r="F10" s="24"/>
      <c r="G10" s="24">
        <f t="shared" ref="G10:G15" si="2">SUM(B10:F10)</f>
        <v>54811511</v>
      </c>
      <c r="H10" s="24"/>
      <c r="I10" s="24">
        <f>G10+H10</f>
        <v>54811511</v>
      </c>
      <c r="J10" s="14"/>
    </row>
    <row r="11" spans="1:10" ht="33.75" x14ac:dyDescent="0.25">
      <c r="A11" s="48" t="s">
        <v>198</v>
      </c>
      <c r="B11" s="24">
        <v>30000000</v>
      </c>
      <c r="C11" s="24">
        <v>-30000000</v>
      </c>
      <c r="D11" s="24"/>
      <c r="E11" s="24"/>
      <c r="F11" s="24"/>
      <c r="G11" s="24">
        <f t="shared" si="2"/>
        <v>0</v>
      </c>
      <c r="H11" s="24"/>
      <c r="I11" s="24">
        <f t="shared" ref="I11:I15" si="3">G11+H11</f>
        <v>0</v>
      </c>
      <c r="J11" s="14"/>
    </row>
    <row r="12" spans="1:10" x14ac:dyDescent="0.25">
      <c r="A12" s="48" t="s">
        <v>138</v>
      </c>
      <c r="B12" s="24"/>
      <c r="C12" s="24"/>
      <c r="D12" s="24"/>
      <c r="E12" s="24"/>
      <c r="F12" s="24">
        <v>-16165051</v>
      </c>
      <c r="G12" s="24">
        <f t="shared" si="2"/>
        <v>-16165051</v>
      </c>
      <c r="H12" s="24">
        <v>-1170372</v>
      </c>
      <c r="I12" s="24">
        <f t="shared" si="3"/>
        <v>-17335423</v>
      </c>
      <c r="J12" s="14"/>
    </row>
    <row r="13" spans="1:10" x14ac:dyDescent="0.25">
      <c r="A13" s="48" t="s">
        <v>139</v>
      </c>
      <c r="B13" s="24"/>
      <c r="C13" s="24"/>
      <c r="D13" s="24"/>
      <c r="E13" s="24"/>
      <c r="F13" s="24">
        <v>-24659207</v>
      </c>
      <c r="G13" s="24">
        <f t="shared" si="2"/>
        <v>-24659207</v>
      </c>
      <c r="H13" s="24"/>
      <c r="I13" s="24">
        <f t="shared" si="3"/>
        <v>-24659207</v>
      </c>
      <c r="J13" s="14"/>
    </row>
    <row r="14" spans="1:10" x14ac:dyDescent="0.25">
      <c r="A14" s="48" t="s">
        <v>128</v>
      </c>
      <c r="B14" s="24"/>
      <c r="C14" s="24"/>
      <c r="D14" s="24"/>
      <c r="E14" s="24"/>
      <c r="F14" s="24">
        <v>10154325</v>
      </c>
      <c r="G14" s="24">
        <f t="shared" si="2"/>
        <v>10154325</v>
      </c>
      <c r="H14" s="24"/>
      <c r="I14" s="24">
        <f t="shared" si="3"/>
        <v>10154325</v>
      </c>
      <c r="J14" s="14"/>
    </row>
    <row r="15" spans="1:10" ht="22.5" x14ac:dyDescent="0.25">
      <c r="A15" s="48" t="s">
        <v>129</v>
      </c>
      <c r="B15" s="24"/>
      <c r="C15" s="24"/>
      <c r="D15" s="24"/>
      <c r="E15" s="24"/>
      <c r="F15" s="24"/>
      <c r="G15" s="24">
        <f t="shared" si="2"/>
        <v>0</v>
      </c>
      <c r="H15" s="24">
        <v>1914</v>
      </c>
      <c r="I15" s="24">
        <f t="shared" si="3"/>
        <v>1914</v>
      </c>
      <c r="J15" s="14"/>
    </row>
    <row r="16" spans="1:10" ht="21" x14ac:dyDescent="0.25">
      <c r="A16" s="47" t="s">
        <v>146</v>
      </c>
      <c r="B16" s="25">
        <f>SUM(B6:B15)-B9</f>
        <v>768744502</v>
      </c>
      <c r="C16" s="25">
        <f t="shared" ref="C16:I16" si="4">SUM(C6:C15)-C9</f>
        <v>0</v>
      </c>
      <c r="D16" s="25"/>
      <c r="E16" s="25">
        <f t="shared" si="4"/>
        <v>-169337</v>
      </c>
      <c r="F16" s="25">
        <f t="shared" si="4"/>
        <v>583342204</v>
      </c>
      <c r="G16" s="25">
        <f t="shared" si="4"/>
        <v>1351917369</v>
      </c>
      <c r="H16" s="25">
        <f t="shared" si="4"/>
        <v>15249530</v>
      </c>
      <c r="I16" s="25">
        <f t="shared" si="4"/>
        <v>1367166899</v>
      </c>
      <c r="J16" s="14"/>
    </row>
    <row r="17" spans="1:10" x14ac:dyDescent="0.25">
      <c r="A17" s="47" t="s">
        <v>130</v>
      </c>
      <c r="B17" s="25">
        <v>793329985</v>
      </c>
      <c r="C17" s="25"/>
      <c r="D17" s="25"/>
      <c r="E17" s="25">
        <v>-782574</v>
      </c>
      <c r="F17" s="25">
        <v>600970019</v>
      </c>
      <c r="G17" s="25">
        <f>SUM(B17:F17)</f>
        <v>1393517430</v>
      </c>
      <c r="H17" s="25">
        <v>16056277</v>
      </c>
      <c r="I17" s="25">
        <f>G17+H17</f>
        <v>1409573707</v>
      </c>
      <c r="J17" s="14"/>
    </row>
    <row r="18" spans="1:10" x14ac:dyDescent="0.25">
      <c r="A18" s="48" t="s">
        <v>125</v>
      </c>
      <c r="B18" s="24"/>
      <c r="C18" s="24"/>
      <c r="D18" s="24"/>
      <c r="E18" s="24"/>
      <c r="F18" s="24">
        <v>-220959429</v>
      </c>
      <c r="G18" s="24">
        <f t="shared" ref="G18:G19" si="5">SUM(B18:F18)</f>
        <v>-220959429</v>
      </c>
      <c r="H18" s="24">
        <v>1094072</v>
      </c>
      <c r="I18" s="24">
        <f t="shared" ref="I18:I20" si="6">G18+H18</f>
        <v>-219865357</v>
      </c>
      <c r="J18" s="14"/>
    </row>
    <row r="19" spans="1:10" ht="22.5" x14ac:dyDescent="0.25">
      <c r="A19" s="48" t="s">
        <v>126</v>
      </c>
      <c r="B19" s="24"/>
      <c r="C19" s="24"/>
      <c r="D19" s="24">
        <v>-24988800</v>
      </c>
      <c r="E19" s="24">
        <v>2589256</v>
      </c>
      <c r="F19" s="24"/>
      <c r="G19" s="24">
        <f t="shared" si="5"/>
        <v>-22399544</v>
      </c>
      <c r="H19" s="24"/>
      <c r="I19" s="24">
        <f t="shared" si="6"/>
        <v>-22399544</v>
      </c>
      <c r="J19" s="14"/>
    </row>
    <row r="20" spans="1:10" ht="22.5" x14ac:dyDescent="0.25">
      <c r="A20" s="48" t="s">
        <v>131</v>
      </c>
      <c r="B20" s="25">
        <f t="shared" ref="B20:D20" si="7">B18+B19</f>
        <v>0</v>
      </c>
      <c r="C20" s="25">
        <f t="shared" si="7"/>
        <v>0</v>
      </c>
      <c r="D20" s="25">
        <f t="shared" si="7"/>
        <v>-24988800</v>
      </c>
      <c r="E20" s="25">
        <f>E18+E19</f>
        <v>2589256</v>
      </c>
      <c r="F20" s="25">
        <f t="shared" ref="F20" si="8">F18+F19</f>
        <v>-220959429</v>
      </c>
      <c r="G20" s="25">
        <f t="shared" ref="G20:H20" si="9">G18+G19</f>
        <v>-243358973</v>
      </c>
      <c r="H20" s="25">
        <f t="shared" si="9"/>
        <v>1094072</v>
      </c>
      <c r="I20" s="25">
        <f t="shared" si="6"/>
        <v>-242264901</v>
      </c>
      <c r="J20" s="14"/>
    </row>
    <row r="21" spans="1:10" x14ac:dyDescent="0.25">
      <c r="A21" s="49" t="s">
        <v>137</v>
      </c>
      <c r="B21" s="24">
        <v>55990700</v>
      </c>
      <c r="C21" s="24"/>
      <c r="D21" s="24"/>
      <c r="E21" s="24"/>
      <c r="F21" s="24"/>
      <c r="G21" s="24">
        <f>SUM(B21:F21)</f>
        <v>55990700</v>
      </c>
      <c r="H21" s="24"/>
      <c r="I21" s="24">
        <f>G21+H21</f>
        <v>55990700</v>
      </c>
      <c r="J21" s="14"/>
    </row>
    <row r="22" spans="1:10" x14ac:dyDescent="0.25">
      <c r="A22" s="48" t="s">
        <v>138</v>
      </c>
      <c r="B22" s="24"/>
      <c r="C22" s="24"/>
      <c r="D22" s="24"/>
      <c r="E22" s="24"/>
      <c r="F22" s="24">
        <v>-4559619</v>
      </c>
      <c r="G22" s="24">
        <f>SUM(B22:F22)</f>
        <v>-4559619</v>
      </c>
      <c r="H22" s="24">
        <v>-6471</v>
      </c>
      <c r="I22" s="24">
        <f t="shared" ref="I22:I25" si="10">G22+H22</f>
        <v>-4566090</v>
      </c>
      <c r="J22" s="14"/>
    </row>
    <row r="23" spans="1:10" x14ac:dyDescent="0.25">
      <c r="A23" s="49" t="s">
        <v>139</v>
      </c>
      <c r="B23" s="24"/>
      <c r="C23" s="24"/>
      <c r="D23" s="24"/>
      <c r="E23" s="24"/>
      <c r="F23" s="24">
        <v>-952660</v>
      </c>
      <c r="G23" s="24">
        <f>SUM(B23:F23)</f>
        <v>-952660</v>
      </c>
      <c r="H23" s="24"/>
      <c r="I23" s="24">
        <f t="shared" si="10"/>
        <v>-952660</v>
      </c>
      <c r="J23" s="14"/>
    </row>
    <row r="24" spans="1:10" x14ac:dyDescent="0.25">
      <c r="A24" s="49" t="s">
        <v>200</v>
      </c>
      <c r="B24" s="24"/>
      <c r="C24" s="24"/>
      <c r="D24" s="24"/>
      <c r="E24" s="24"/>
      <c r="F24" s="24">
        <v>7167201</v>
      </c>
      <c r="G24" s="24">
        <f>SUM(B24:F24)</f>
        <v>7167201</v>
      </c>
      <c r="H24" s="24"/>
      <c r="I24" s="24">
        <f t="shared" si="10"/>
        <v>7167201</v>
      </c>
      <c r="J24" s="14"/>
    </row>
    <row r="25" spans="1:10" ht="22.5" x14ac:dyDescent="0.25">
      <c r="A25" s="49" t="s">
        <v>140</v>
      </c>
      <c r="B25" s="24"/>
      <c r="C25" s="24"/>
      <c r="D25" s="24"/>
      <c r="E25" s="24"/>
      <c r="F25" s="24"/>
      <c r="G25" s="24"/>
      <c r="H25" s="24">
        <v>-13389698</v>
      </c>
      <c r="I25" s="24">
        <f t="shared" si="10"/>
        <v>-13389698</v>
      </c>
      <c r="J25" s="14"/>
    </row>
    <row r="26" spans="1:10" ht="33.75" x14ac:dyDescent="0.25">
      <c r="A26" s="49" t="s">
        <v>199</v>
      </c>
      <c r="B26" s="24"/>
      <c r="C26" s="24"/>
      <c r="D26" s="24"/>
      <c r="E26" s="24"/>
      <c r="F26" s="24">
        <v>-13179</v>
      </c>
      <c r="G26" s="24">
        <v>-13179</v>
      </c>
      <c r="H26" s="24">
        <v>13179</v>
      </c>
      <c r="I26" s="24"/>
      <c r="J26" s="14"/>
    </row>
    <row r="27" spans="1:10" ht="21" x14ac:dyDescent="0.25">
      <c r="A27" s="47" t="s">
        <v>147</v>
      </c>
      <c r="B27" s="25">
        <f>SUM(B17:B26)-B20</f>
        <v>849320685</v>
      </c>
      <c r="C27" s="25">
        <f t="shared" ref="C27:I27" si="11">SUM(C17:C26)-C20</f>
        <v>0</v>
      </c>
      <c r="D27" s="25">
        <f t="shared" si="11"/>
        <v>-24988800</v>
      </c>
      <c r="E27" s="25">
        <f t="shared" si="11"/>
        <v>1806682</v>
      </c>
      <c r="F27" s="25">
        <f>SUM(F17:F26)-F20</f>
        <v>381652333</v>
      </c>
      <c r="G27" s="25">
        <f t="shared" si="11"/>
        <v>1207790900</v>
      </c>
      <c r="H27" s="25">
        <f t="shared" si="11"/>
        <v>3767359</v>
      </c>
      <c r="I27" s="25">
        <f t="shared" si="11"/>
        <v>1211558259</v>
      </c>
      <c r="J27" s="14"/>
    </row>
    <row r="28" spans="1:10" x14ac:dyDescent="0.25">
      <c r="B28" s="21"/>
      <c r="C28" s="21"/>
      <c r="D28" s="21"/>
      <c r="E28" s="21"/>
      <c r="F28" s="21"/>
      <c r="G28" s="21"/>
      <c r="H28" s="21"/>
      <c r="I28" s="21"/>
      <c r="J28" s="14"/>
    </row>
    <row r="29" spans="1:10" ht="24" x14ac:dyDescent="0.25">
      <c r="A29" s="7" t="s">
        <v>90</v>
      </c>
      <c r="B29" s="16"/>
      <c r="C29" s="16"/>
      <c r="D29" s="16"/>
      <c r="E29" s="21"/>
      <c r="F29" s="21"/>
      <c r="G29" s="21"/>
      <c r="H29" s="21"/>
      <c r="I29" s="21"/>
      <c r="J29" s="14"/>
    </row>
    <row r="30" spans="1:10" ht="33" customHeight="1" x14ac:dyDescent="0.25">
      <c r="A30" s="28"/>
      <c r="B30" s="16"/>
      <c r="D30" s="60"/>
      <c r="E30" s="43"/>
      <c r="F30" s="32"/>
      <c r="H30" s="36"/>
      <c r="I30" s="21"/>
      <c r="J30" s="14"/>
    </row>
    <row r="31" spans="1:10" x14ac:dyDescent="0.25">
      <c r="A31" s="28"/>
      <c r="B31" s="29"/>
      <c r="E31" s="43"/>
      <c r="F31" s="57" t="s">
        <v>133</v>
      </c>
      <c r="H31" s="30" t="s">
        <v>47</v>
      </c>
    </row>
    <row r="32" spans="1:10" x14ac:dyDescent="0.25">
      <c r="A32" s="28"/>
      <c r="B32" s="29"/>
      <c r="E32" s="43"/>
      <c r="F32" s="57" t="s">
        <v>134</v>
      </c>
      <c r="H32" s="30" t="s">
        <v>108</v>
      </c>
    </row>
    <row r="33" spans="1:8" x14ac:dyDescent="0.25">
      <c r="A33" s="31"/>
      <c r="B33" s="31"/>
      <c r="E33" s="43"/>
      <c r="F33" s="58"/>
      <c r="H33" s="31"/>
    </row>
    <row r="34" spans="1:8" x14ac:dyDescent="0.25">
      <c r="A34" s="26"/>
      <c r="B34" s="16"/>
      <c r="E34" s="21"/>
      <c r="F34" s="59" t="s">
        <v>154</v>
      </c>
      <c r="H34" s="26" t="s">
        <v>154</v>
      </c>
    </row>
    <row r="35" spans="1:8" x14ac:dyDescent="0.25">
      <c r="A35"/>
      <c r="B35" s="21"/>
      <c r="C35" s="21"/>
      <c r="D35" s="21"/>
      <c r="E35" s="21"/>
      <c r="F35" s="21"/>
    </row>
  </sheetData>
  <mergeCells count="2">
    <mergeCell ref="A3:I3"/>
    <mergeCell ref="A1:I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Ф1!_Hlk254102507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Айман М  Спатаева</dc:creator>
  <cp:lastModifiedBy>Айжан К Кайратова</cp:lastModifiedBy>
  <cp:lastPrinted>2015-11-26T06:14:57Z</cp:lastPrinted>
  <dcterms:created xsi:type="dcterms:W3CDTF">2014-11-20T10:12:21Z</dcterms:created>
  <dcterms:modified xsi:type="dcterms:W3CDTF">2015-11-26T10:34:42Z</dcterms:modified>
</cp:coreProperties>
</file>