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zheketay\Desktop\"/>
    </mc:Choice>
  </mc:AlternateContent>
  <xr:revisionPtr revIDLastSave="0" documentId="13_ncr:1_{77C911CC-FB9F-4919-B9C7-2C1C5F7CA21B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ОТЧЁТ О ФИНАНСОВОМ ПОЛОЖЕНИИ" sheetId="2" r:id="rId1"/>
    <sheet name="ОТЧЁТ О ПРИБЫЛИ ИЛИ УБЫТКЕ И ПР" sheetId="1" r:id="rId2"/>
    <sheet name="ОТЧЁТ О ДВИЖЕНИИ ДЕНЕЖНЫХ СРЕДС" sheetId="4" r:id="rId3"/>
    <sheet name="ОТЧЁТ ОБ ИЗМЕНЕНИЯХ В СОБСТВЕНН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4" l="1"/>
  <c r="E39" i="4"/>
  <c r="E33" i="4"/>
  <c r="E15" i="4"/>
  <c r="E26" i="4" s="1"/>
  <c r="E29" i="4" s="1"/>
  <c r="D39" i="4"/>
  <c r="D33" i="4"/>
  <c r="D15" i="4"/>
  <c r="D26" i="4" s="1"/>
  <c r="D29" i="4" s="1"/>
  <c r="E10" i="3"/>
  <c r="E13" i="3" s="1"/>
  <c r="D10" i="3"/>
  <c r="D13" i="3" s="1"/>
  <c r="C10" i="3"/>
  <c r="C13" i="3" s="1"/>
  <c r="D35" i="1"/>
  <c r="D38" i="1" s="1"/>
  <c r="D31" i="1"/>
  <c r="D24" i="1"/>
  <c r="D20" i="1"/>
  <c r="D15" i="1"/>
  <c r="D10" i="1"/>
  <c r="E29" i="2"/>
  <c r="E24" i="2"/>
  <c r="E18" i="2"/>
  <c r="D29" i="2"/>
  <c r="D30" i="2" s="1"/>
  <c r="D24" i="2"/>
  <c r="D18" i="2"/>
  <c r="C35" i="1"/>
  <c r="C38" i="1" s="1"/>
  <c r="C31" i="1"/>
  <c r="C24" i="1"/>
  <c r="C15" i="1"/>
  <c r="C10" i="1"/>
  <c r="C17" i="1" l="1"/>
  <c r="C20" i="1" s="1"/>
  <c r="E30" i="2"/>
</calcChain>
</file>

<file path=xl/sharedStrings.xml><?xml version="1.0" encoding="utf-8"?>
<sst xmlns="http://schemas.openxmlformats.org/spreadsheetml/2006/main" count="160" uniqueCount="104">
  <si>
    <t>Прочие процентные доходы</t>
  </si>
  <si>
    <t>Чистые инвестиции в финансовую аренду</t>
  </si>
  <si>
    <t>Прочая процентная выручка</t>
  </si>
  <si>
    <t>Итого процентные доходы</t>
  </si>
  <si>
    <t>Процентные расходы</t>
  </si>
  <si>
    <t>Средства кредитных организаций</t>
  </si>
  <si>
    <t>Прочие процентные расходы</t>
  </si>
  <si>
    <t>Итого процентные расходы</t>
  </si>
  <si>
    <t>Чистый процентный доход до расходов по кредитным убыткам</t>
  </si>
  <si>
    <t xml:space="preserve"> </t>
  </si>
  <si>
    <t>Доходы/(расходы) по кредитным убыткам</t>
  </si>
  <si>
    <t>Чистый процентный доход после доходов/(расходов) по кредитным убыткам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</si>
  <si>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</si>
  <si>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</si>
  <si>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</si>
  <si>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</si>
  <si>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</si>
  <si>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Чистые убытки по операциям в иностранной валюте</t>
  </si>
  <si>
    <t>−</t>
  </si>
  <si>
    <t>Прочие расходы от обесценения резервов</t>
  </si>
  <si>
    <t>Прочие операционные расходы</t>
  </si>
  <si>
    <t>Непроцентные расходы</t>
  </si>
  <si>
    <t>Прибыль до расходов по корпоративному подоходному налогу</t>
  </si>
  <si>
    <t>Экономия по корпоративному подоходному налогу</t>
  </si>
  <si>
    <t>Прибыль за год</t>
  </si>
  <si>
    <t>Прочий совокупный доход</t>
  </si>
  <si>
    <t>Итого совокупный доход за год</t>
  </si>
  <si>
    <t>Базовая и разводнённая прибыль на акцию (в тенге)</t>
  </si>
  <si>
    <t>Активы</t>
  </si>
  <si>
    <t>Денежные средства и их эквиваленты</t>
  </si>
  <si>
    <t>Средства в кредитных организациях</t>
  </si>
  <si>
    <t>Инвестиционная недвижимость</t>
  </si>
  <si>
    <t>Авансы уплаченные за товарно-материальные запасы</t>
  </si>
  <si>
    <t>Налог на добавленную стоимость к возмещению</t>
  </si>
  <si>
    <t>Основные средства и 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</si>
  <si>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</si>
  <si>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</si>
  <si>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Активы по отложенному подоходному налогу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</si>
  <si>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</si>
  <si>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Итого активы</t>
  </si>
  <si>
    <t>Обязательства</t>
  </si>
  <si>
    <t>Авансы полученные</t>
  </si>
  <si>
    <t>Прочие обязательства</t>
  </si>
  <si>
    <t>Итого обязательства</t>
  </si>
  <si>
    <t>Капитал</t>
  </si>
  <si>
    <t>Акционерный капитал</t>
  </si>
  <si>
    <t>Нераспределенная прибыль</t>
  </si>
  <si>
    <t>Итого капитал</t>
  </si>
  <si>
    <t>Итого капитал и обязательства</t>
  </si>
  <si>
    <t>Акционерный</t>
  </si>
  <si>
    <t>капитал</t>
  </si>
  <si>
    <t>Нераспре-делённая</t>
  </si>
  <si>
    <t>прибыль</t>
  </si>
  <si>
    <t>Итого</t>
  </si>
  <si>
    <t>На 1 января 2023 года</t>
  </si>
  <si>
    <t>На 31 декабря 2023 года</t>
  </si>
  <si>
    <t>На 31 декабря 2024 года</t>
  </si>
  <si>
    <t>Денежные потоки от операционной деятельности</t>
  </si>
  <si>
    <t>Проценты полученные</t>
  </si>
  <si>
    <t>Проценты выплаченные</t>
  </si>
  <si>
    <t>Доходы от операционной аренды полученные</t>
  </si>
  <si>
    <t>Доходы от реализации инвестиционной недвижимости</t>
  </si>
  <si>
    <t>Прочие доходы полученные</t>
  </si>
  <si>
    <t>Расходы на персонал, выплаченные</t>
  </si>
  <si>
    <t>Прочие операционные расходы, выплаченные</t>
  </si>
  <si>
    <t>Денежные потоки от операционной деятельности до изменений в операционных активах и обязательствах</t>
  </si>
  <si>
    <t>Чистое (увеличение)/уменьшение в операционных активах</t>
  </si>
  <si>
    <t>Налог на добавленную стоимость и прочие налоги к возмещению</t>
  </si>
  <si>
    <t>Авансы уплаченные</t>
  </si>
  <si>
    <t>Прочие активы</t>
  </si>
  <si>
    <t>Чистое увеличение/(уменьшение) в операционных обязательствах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</si>
  <si>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</si>
  <si>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выплаченный</t>
  </si>
  <si>
    <t>Чистое расходование денежных средств в операционной деятельности</t>
  </si>
  <si>
    <t>Денежные средства от инвестиционной деятельности</t>
  </si>
  <si>
    <t>Приобретение основных средств</t>
  </si>
  <si>
    <t>Чистое поступление денежных средств от инвестиционной деятельности</t>
  </si>
  <si>
    <t>Денежные потоки от финансовой деятельности</t>
  </si>
  <si>
    <t>Получение средств кредитных организаций</t>
  </si>
  <si>
    <t>Погашение средств кредитных организаций</t>
  </si>
  <si>
    <t>Платежи по аренде</t>
  </si>
  <si>
    <t>Чистое поступление денежных средств 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</si>
  <si>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</si>
  <si>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</si>
  <si>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увеличение/(уменьшение) денежных средств и их 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</si>
  <si>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</si>
  <si>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</si>
  <si>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«ForteLeasing» (ФортеЛизинг), ранее АО «Темiрлизинг»</t>
  </si>
  <si>
    <t>Отчет о финансовом положении</t>
  </si>
  <si>
    <t>(В тысячах тенге)</t>
  </si>
  <si>
    <t>Примечание</t>
  </si>
  <si>
    <t>На 1 января 2025 г.</t>
  </si>
  <si>
    <t>На 1 января 2024 г.</t>
  </si>
  <si>
    <t>Отчет о совокупном доходе</t>
  </si>
  <si>
    <t xml:space="preserve"> (В тысячах тенге)                                                                                                                      </t>
  </si>
  <si>
    <t>Отчет о движении денежных средств</t>
  </si>
  <si>
    <t>Отчет об изменениях в капитале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</si>
  <si>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</si>
  <si>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1 января 2025 года</t>
  </si>
  <si>
    <t>за двенадцатимесячный период, завершившийся 
на 1 января 2025 года</t>
  </si>
  <si>
    <t>Урпежанов С.Б.</t>
  </si>
  <si>
    <t>Заместитель Председателя Правления</t>
  </si>
  <si>
    <t>Сулейменова А.Т.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</si>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</sst>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sz val="9.5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3" fillId="0" borderId="0" xfId="1" applyNumberFormat="1" applyFont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8" fillId="0" borderId="0" xfId="2" applyFont="1" applyAlignment="1">
      <alignment horizontal="justify" vertical="center"/>
    </xf>
    <xf numFmtId="0" fontId="9" fillId="0" borderId="0" xfId="0" applyFont="1" applyAlignment="1">
      <alignment wrapText="1"/>
    </xf>
    <xf numFmtId="0" fontId="0" fillId="0" borderId="0" xfId="0" applyBorder="1"/>
    <xf numFmtId="0" fontId="7" fillId="0" borderId="0" xfId="2" applyFont="1" applyAlignment="1">
      <alignment horizontal="center" vertical="center"/>
    </xf>
    <xf numFmtId="0" fontId="7" fillId="0" borderId="3" xfId="2" applyFont="1" applyBorder="1" applyAlignment="1">
      <alignment horizontal="right" vertical="center"/>
    </xf>
    <xf numFmtId="0" fontId="9" fillId="0" borderId="0" xfId="0" applyFont="1" applyAlignment="1"/>
    <xf numFmtId="0" fontId="8" fillId="0" borderId="0" xfId="2" applyFont="1" applyAlignment="1">
      <alignment vertical="center"/>
    </xf>
    <xf numFmtId="0" fontId="0" fillId="0" borderId="0" xfId="0" applyBorder="1" applyAlignment="1"/>
    <xf numFmtId="0" fontId="2" fillId="0" borderId="0" xfId="2" applyFont="1" applyAlignment="1">
      <alignment horizontal="justify" vertical="center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/>
  </cellXfs>
  <cellStyles count="3">
    <cellStyle name="Обычный" xfId="0" builtinId="0"/>
    <cellStyle name="Обычный 5" xfId="2" xr:uid="{9BEAEED3-5514-4F60-950E-21BC15FE2AA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1CD3-6826-4E99-9C71-2BE24AAB85ED}">
  <dimension ref="B2:F36"/>
  <sheetViews>
    <sheetView topLeftCell="A16" workbookViewId="0">
      <selection activeCell="B33" sqref="B33:D36"/>
    </sheetView>
  </sheetViews>
  <sheetFormatPr defaultRowHeight="15" x14ac:dyDescent="0.25"/>
  <cols>
    <col min="2" max="2" width="56.42578125" customWidth="1"/>
    <col min="3" max="3" width="12.42578125" customWidth="1"/>
    <col min="4" max="4" width="16.85546875" customWidth="1"/>
    <col min="5" max="5" width="15.85546875" customWidth="1"/>
  </cols>
  <sheetData>
    <row r="2" spans="2:6" ht="14.25" customHeight="1" x14ac:dyDescent="0.25">
      <c r="B2" s="26" t="s">
        <v>87</v>
      </c>
      <c r="C2" s="29"/>
      <c r="D2" s="29"/>
      <c r="E2" s="29"/>
      <c r="F2" s="29"/>
    </row>
    <row r="3" spans="2:6" x14ac:dyDescent="0.25">
      <c r="B3" s="27" t="s">
        <v>88</v>
      </c>
    </row>
    <row r="4" spans="2:6" x14ac:dyDescent="0.25">
      <c r="B4" s="27" t="s">
        <v>98</v>
      </c>
    </row>
    <row r="5" spans="2:6" x14ac:dyDescent="0.25">
      <c r="B5" s="28" t="s">
        <v>89</v>
      </c>
      <c r="C5" s="30"/>
      <c r="D5" s="30"/>
      <c r="E5" s="30"/>
    </row>
    <row r="6" spans="2:6" ht="15.75" thickBot="1" x14ac:dyDescent="0.3">
      <c r="B6" s="1" t="s">
        <v>28</v>
      </c>
      <c r="C6" s="31" t="s">
        <v>90</v>
      </c>
      <c r="D6" s="32" t="s">
        <v>91</v>
      </c>
      <c r="E6" s="32" t="s">
        <v>92</v>
      </c>
    </row>
    <row r="7" spans="2:6" x14ac:dyDescent="0.25">
      <c r="B7" s="2" t="s">
        <v>29</v>
      </c>
      <c r="C7" s="16">
        <v>5</v>
      </c>
      <c r="D7" s="8">
        <v>571904</v>
      </c>
      <c r="E7" s="9">
        <v>357130</v>
      </c>
    </row>
    <row r="8" spans="2:6" x14ac:dyDescent="0.25">
      <c r="B8" s="2" t="s">
        <v>30</v>
      </c>
      <c r="C8" s="16">
        <v>6</v>
      </c>
      <c r="D8" s="8" t="s">
        <v>18</v>
      </c>
      <c r="E8" s="9" t="s">
        <v>18</v>
      </c>
    </row>
    <row r="9" spans="2:6" x14ac:dyDescent="0.25">
      <c r="B9" s="2" t="s">
        <v>1</v>
      </c>
      <c r="C9" s="16">
        <v>7</v>
      </c>
      <c r="D9" s="8">
        <v>27966974</v>
      </c>
      <c r="E9" s="9">
        <v>16697870</v>
      </c>
    </row>
    <row r="10" spans="2:6" x14ac:dyDescent="0.25">
      <c r="B10" s="2" t="s">
        <v>31</v>
      </c>
      <c r="C10" s="16"/>
      <c r="D10" s="8">
        <v>34190</v>
      </c>
      <c r="E10" s="9">
        <v>43283</v>
      </c>
    </row>
    <row r="11" spans="2:6" x14ac:dyDescent="0.25">
      <c r="B11" s="2" t="s">
        <v>32</v>
      </c>
      <c r="C11" s="16">
        <v>8</v>
      </c>
      <c r="D11" s="8">
        <v>2804143</v>
      </c>
      <c r="E11" s="9">
        <v>1745103</v>
      </c>
    </row>
    <row r="12" spans="2:6" x14ac:dyDescent="0.25">
      <c r="B12" s="2" t="s">
        <v>33</v>
      </c>
      <c r="C12" s="16"/>
      <c r="D12" s="8">
        <v>1677443</v>
      </c>
      <c r="E12" s="9">
        <v>1022551</v>
      </c>
    </row>
    <row r="13" spans="2:6" x14ac:dyDescent="0.25">
      <c r="B13" s="2" t="s">
        <v>34</v>
      </c>
      <c r="C13" s="16"/>
      <c r="D13" s="8">
        <v>104473</v>
      </c>
      <c r="E13" s="9">
        <v>35773</v>
      </c>
    </row>
    <row r="14" spans="2:6" x14ac:dyDescent="0.25">
      <c r="B14" s="2" t="s">
        <v>35</v>
      </c>
      <c r="C14" s="16"/>
      <c r="D14" s="8">
        <v>219</v>
      </c>
      <c r="E14" s="9">
        <v>478</v>
      </c>
    </row>
    <row r="15" spans="2:6" x14ac:dyDescent="0.25">
      <c r="B15" s="2" t="s">
        <v>36</v>
      </c>
      <c r="C15" s="16"/>
      <c r="D15" s="8">
        <v>24392</v>
      </c>
      <c r="E15" s="9">
        <v>41339</v>
      </c>
    </row>
    <row r="16" spans="2:6" x14ac:dyDescent="0.25">
      <c r="B16" s="2" t="s">
        <v>37</v>
      </c>
      <c r="C16" s="16">
        <v>10</v>
      </c>
      <c r="D16" s="8">
        <v>65359</v>
      </c>
      <c r="E16" s="9">
        <v>28331</v>
      </c>
    </row>
    <row r="17" spans="2:5" ht="15.75" thickBot="1" x14ac:dyDescent="0.3">
      <c r="B17" s="2" t="s">
        <v>38</v>
      </c>
      <c r="C17" s="16">
        <v>9</v>
      </c>
      <c r="D17" s="12">
        <v>691097</v>
      </c>
      <c r="E17" s="13">
        <v>350294</v>
      </c>
    </row>
    <row r="18" spans="2:5" ht="15.75" thickBot="1" x14ac:dyDescent="0.3">
      <c r="B18" s="1" t="s">
        <v>39</v>
      </c>
      <c r="C18" s="16"/>
      <c r="D18" s="17">
        <f>SUM(D7:D17)</f>
        <v>33940194</v>
      </c>
      <c r="E18" s="18">
        <f>SUM(E7:E17)</f>
        <v>20322152</v>
      </c>
    </row>
    <row r="19" spans="2:5" ht="15.75" thickTop="1" x14ac:dyDescent="0.25">
      <c r="B19" s="4" t="s">
        <v>9</v>
      </c>
      <c r="C19" s="16"/>
      <c r="D19" s="8"/>
      <c r="E19" s="9"/>
    </row>
    <row r="20" spans="2:5" x14ac:dyDescent="0.25">
      <c r="B20" s="1" t="s">
        <v>40</v>
      </c>
      <c r="C20" s="16"/>
      <c r="D20" s="8"/>
      <c r="E20" s="9"/>
    </row>
    <row r="21" spans="2:5" x14ac:dyDescent="0.25">
      <c r="B21" s="2" t="s">
        <v>5</v>
      </c>
      <c r="C21" s="16">
        <v>11</v>
      </c>
      <c r="D21" s="8">
        <v>23670559</v>
      </c>
      <c r="E21" s="9">
        <v>12397662</v>
      </c>
    </row>
    <row r="22" spans="2:5" x14ac:dyDescent="0.25">
      <c r="B22" s="2" t="s">
        <v>41</v>
      </c>
      <c r="C22" s="16">
        <v>12</v>
      </c>
      <c r="D22" s="8">
        <v>898795</v>
      </c>
      <c r="E22" s="9">
        <v>837948</v>
      </c>
    </row>
    <row r="23" spans="2:5" ht="15.75" thickBot="1" x14ac:dyDescent="0.3">
      <c r="B23" s="2" t="s">
        <v>42</v>
      </c>
      <c r="C23" s="16">
        <v>9</v>
      </c>
      <c r="D23" s="8">
        <v>252664</v>
      </c>
      <c r="E23" s="9">
        <v>163646</v>
      </c>
    </row>
    <row r="24" spans="2:5" ht="15.75" thickBot="1" x14ac:dyDescent="0.3">
      <c r="B24" s="1" t="s">
        <v>43</v>
      </c>
      <c r="C24" s="16"/>
      <c r="D24" s="10">
        <f>SUM(D21:D23)</f>
        <v>24822018</v>
      </c>
      <c r="E24" s="11">
        <f>SUM(E21:E23)</f>
        <v>13399256</v>
      </c>
    </row>
    <row r="25" spans="2:5" x14ac:dyDescent="0.25">
      <c r="B25" s="1" t="s">
        <v>9</v>
      </c>
      <c r="C25" s="16"/>
      <c r="D25" s="8"/>
      <c r="E25" s="9"/>
    </row>
    <row r="26" spans="2:5" x14ac:dyDescent="0.25">
      <c r="B26" s="1" t="s">
        <v>44</v>
      </c>
      <c r="C26" s="16"/>
      <c r="D26" s="8"/>
      <c r="E26" s="9"/>
    </row>
    <row r="27" spans="2:5" x14ac:dyDescent="0.25">
      <c r="B27" s="2" t="s">
        <v>45</v>
      </c>
      <c r="C27" s="16">
        <v>13</v>
      </c>
      <c r="D27" s="8">
        <v>1684113</v>
      </c>
      <c r="E27" s="9">
        <v>1684113</v>
      </c>
    </row>
    <row r="28" spans="2:5" ht="15.75" thickBot="1" x14ac:dyDescent="0.3">
      <c r="B28" s="2" t="s">
        <v>46</v>
      </c>
      <c r="C28" s="16">
        <v>13</v>
      </c>
      <c r="D28" s="8">
        <v>7434063</v>
      </c>
      <c r="E28" s="9">
        <v>5238783</v>
      </c>
    </row>
    <row r="29" spans="2:5" ht="15.75" thickBot="1" x14ac:dyDescent="0.3">
      <c r="B29" s="1" t="s">
        <v>47</v>
      </c>
      <c r="C29" s="16"/>
      <c r="D29" s="10">
        <f>SUM(D27:D28)</f>
        <v>9118176</v>
      </c>
      <c r="E29" s="11">
        <f>SUM(E27:E28)</f>
        <v>6922896</v>
      </c>
    </row>
    <row r="30" spans="2:5" ht="15.75" thickBot="1" x14ac:dyDescent="0.3">
      <c r="B30" s="1" t="s">
        <v>48</v>
      </c>
      <c r="C30" s="16"/>
      <c r="D30" s="17">
        <f>SUM(D29+D24)</f>
        <v>33940194</v>
      </c>
      <c r="E30" s="18">
        <f>SUM(E29,E24)</f>
        <v>20322152</v>
      </c>
    </row>
    <row r="31" spans="2:5" ht="15.75" thickTop="1" x14ac:dyDescent="0.25"/>
    <row r="33" spans="2:4" x14ac:dyDescent="0.25">
      <c r="B33" s="41" t="s">
        <v>100</v>
      </c>
      <c r="C33" s="41" t="s">
        <v>101</v>
      </c>
      <c r="D33" s="41"/>
    </row>
    <row r="34" spans="2:4" x14ac:dyDescent="0.25">
      <c r="B34" s="41"/>
      <c r="C34" s="41"/>
      <c r="D34" s="41"/>
    </row>
    <row r="35" spans="2:4" x14ac:dyDescent="0.25">
      <c r="B35" s="41"/>
      <c r="C35" s="41"/>
      <c r="D35" s="41"/>
    </row>
    <row r="36" spans="2:4" x14ac:dyDescent="0.25">
      <c r="B36" s="41" t="s">
        <v>102</v>
      </c>
      <c r="C36" s="41" t="s">
        <v>103</v>
      </c>
      <c r="D36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7"/>
  <sheetViews>
    <sheetView topLeftCell="A22" workbookViewId="0">
      <selection activeCell="E51" sqref="E51"/>
    </sheetView>
  </sheetViews>
  <sheetFormatPr defaultRowHeight="16.5" customHeight="1" x14ac:dyDescent="0.25"/>
  <cols>
    <col min="1" max="1" width="58.28515625" customWidth="1"/>
    <col min="3" max="3" width="18.140625" customWidth="1"/>
    <col min="4" max="4" width="16.5703125" customWidth="1"/>
  </cols>
  <sheetData>
    <row r="2" spans="1:4" ht="16.5" customHeight="1" x14ac:dyDescent="0.25">
      <c r="A2" s="26" t="s">
        <v>87</v>
      </c>
      <c r="B2" s="33"/>
      <c r="C2" s="33"/>
      <c r="D2" s="33"/>
    </row>
    <row r="3" spans="1:4" ht="16.5" customHeight="1" x14ac:dyDescent="0.25">
      <c r="A3" s="27" t="s">
        <v>93</v>
      </c>
    </row>
    <row r="4" spans="1:4" ht="24" customHeight="1" x14ac:dyDescent="0.25">
      <c r="A4" s="39" t="s">
        <v>99</v>
      </c>
    </row>
    <row r="5" spans="1:4" ht="16.5" customHeight="1" x14ac:dyDescent="0.25">
      <c r="A5" s="34" t="s">
        <v>94</v>
      </c>
      <c r="B5" s="35"/>
      <c r="C5" s="35"/>
      <c r="D5" s="30"/>
    </row>
    <row r="6" spans="1:4" ht="16.5" customHeight="1" x14ac:dyDescent="0.25">
      <c r="A6" s="34"/>
      <c r="B6" s="30"/>
      <c r="C6" s="30"/>
      <c r="D6" s="30"/>
    </row>
    <row r="7" spans="1:4" ht="16.5" customHeight="1" thickBot="1" x14ac:dyDescent="0.3">
      <c r="A7" s="1" t="s">
        <v>0</v>
      </c>
      <c r="B7" s="31" t="s">
        <v>90</v>
      </c>
      <c r="C7" s="32" t="s">
        <v>91</v>
      </c>
      <c r="D7" s="32" t="s">
        <v>92</v>
      </c>
    </row>
    <row r="8" spans="1:4" ht="16.5" customHeight="1" x14ac:dyDescent="0.25">
      <c r="A8" s="2" t="s">
        <v>1</v>
      </c>
      <c r="B8" s="3"/>
      <c r="C8" s="8">
        <v>5642071</v>
      </c>
      <c r="D8" s="9">
        <v>3472914</v>
      </c>
    </row>
    <row r="9" spans="1:4" ht="16.5" customHeight="1" thickBot="1" x14ac:dyDescent="0.3">
      <c r="A9" s="2" t="s">
        <v>2</v>
      </c>
      <c r="B9" s="3"/>
      <c r="C9" s="8">
        <v>3055</v>
      </c>
      <c r="D9" s="9">
        <v>66592</v>
      </c>
    </row>
    <row r="10" spans="1:4" ht="16.5" customHeight="1" thickBot="1" x14ac:dyDescent="0.3">
      <c r="A10" s="1" t="s">
        <v>3</v>
      </c>
      <c r="B10" s="3"/>
      <c r="C10" s="10">
        <f>C8+C9</f>
        <v>5645126</v>
      </c>
      <c r="D10" s="11">
        <f>D8+D9</f>
        <v>3539506</v>
      </c>
    </row>
    <row r="11" spans="1:4" ht="16.5" customHeight="1" x14ac:dyDescent="0.25">
      <c r="A11" s="1"/>
      <c r="B11" s="3"/>
      <c r="C11" s="8"/>
      <c r="D11" s="9"/>
    </row>
    <row r="12" spans="1:4" ht="16.5" customHeight="1" x14ac:dyDescent="0.25">
      <c r="A12" s="1" t="s">
        <v>4</v>
      </c>
      <c r="B12" s="3"/>
      <c r="C12" s="8"/>
      <c r="D12" s="9"/>
    </row>
    <row r="13" spans="1:4" ht="16.5" customHeight="1" x14ac:dyDescent="0.25">
      <c r="A13" s="2" t="s">
        <v>5</v>
      </c>
      <c r="B13" s="3"/>
      <c r="C13" s="8">
        <v>-2929116</v>
      </c>
      <c r="D13" s="9">
        <v>-1553788</v>
      </c>
    </row>
    <row r="14" spans="1:4" ht="16.5" customHeight="1" thickBot="1" x14ac:dyDescent="0.3">
      <c r="A14" s="2" t="s">
        <v>6</v>
      </c>
      <c r="B14" s="3"/>
      <c r="C14" s="8">
        <v>1022</v>
      </c>
      <c r="D14" s="9">
        <v>-6323</v>
      </c>
    </row>
    <row r="15" spans="1:4" ht="16.5" customHeight="1" thickBot="1" x14ac:dyDescent="0.3">
      <c r="A15" s="4" t="s">
        <v>7</v>
      </c>
      <c r="B15" s="3"/>
      <c r="C15" s="10">
        <f>C13+C14</f>
        <v>-2928094</v>
      </c>
      <c r="D15" s="11">
        <f>D13+D14</f>
        <v>-1560111</v>
      </c>
    </row>
    <row r="16" spans="1:4" ht="16.5" customHeight="1" x14ac:dyDescent="0.25">
      <c r="A16" s="4"/>
      <c r="B16" s="3"/>
      <c r="C16" s="8"/>
      <c r="D16" s="9"/>
    </row>
    <row r="17" spans="1:4" ht="16.5" customHeight="1" x14ac:dyDescent="0.25">
      <c r="A17" s="1" t="s">
        <v>8</v>
      </c>
      <c r="B17" s="3"/>
      <c r="C17" s="8">
        <f>C10+C15</f>
        <v>2717032</v>
      </c>
      <c r="D17" s="9">
        <v>1979395</v>
      </c>
    </row>
    <row r="18" spans="1:4" ht="16.5" customHeight="1" x14ac:dyDescent="0.25">
      <c r="A18" s="1" t="s">
        <v>9</v>
      </c>
      <c r="B18" s="3"/>
      <c r="C18" s="8"/>
      <c r="D18" s="9"/>
    </row>
    <row r="19" spans="1:4" ht="16.5" customHeight="1" thickBot="1" x14ac:dyDescent="0.3">
      <c r="A19" s="2" t="s">
        <v>10</v>
      </c>
      <c r="B19" s="3">
        <v>14</v>
      </c>
      <c r="C19" s="12">
        <v>107187</v>
      </c>
      <c r="D19" s="13">
        <v>-1980</v>
      </c>
    </row>
    <row r="20" spans="1:4" ht="16.5" customHeight="1" thickBot="1" x14ac:dyDescent="0.3">
      <c r="A20" s="1" t="s">
        <v>11</v>
      </c>
      <c r="B20" s="6"/>
      <c r="C20" s="12">
        <f>C17+C19</f>
        <v>2824219</v>
      </c>
      <c r="D20" s="13">
        <f>D17+D19</f>
        <v>1977415</v>
      </c>
    </row>
    <row r="21" spans="1:4" ht="16.5" customHeight="1" x14ac:dyDescent="0.25">
      <c r="A21" s="2" t="s">
        <v>9</v>
      </c>
      <c r="B21" s="3"/>
      <c r="C21" s="8"/>
      <c r="D21" s="9"/>
    </row>
    <row r="22" spans="1:4" ht="16.5" customHeight="1" x14ac:dyDescent="0.25">
      <c r="A22" s="2" t="s">
        <v>12</v>
      </c>
      <c r="B22" s="3"/>
      <c r="C22" s="8">
        <v>34722</v>
      </c>
      <c r="D22" s="9">
        <v>38872</v>
      </c>
    </row>
    <row r="23" spans="1:4" ht="16.5" customHeight="1" thickBot="1" x14ac:dyDescent="0.3">
      <c r="A23" s="2" t="s">
        <v>13</v>
      </c>
      <c r="B23" s="3"/>
      <c r="C23" s="8">
        <v>334966</v>
      </c>
      <c r="D23" s="9">
        <v>230784</v>
      </c>
    </row>
    <row r="24" spans="1:4" ht="16.5" customHeight="1" thickBot="1" x14ac:dyDescent="0.3">
      <c r="A24" s="1" t="s">
        <v>14</v>
      </c>
      <c r="B24" s="3"/>
      <c r="C24" s="10">
        <f>C23+C22</f>
        <v>369688</v>
      </c>
      <c r="D24" s="11">
        <f>SUM(D22:D23)</f>
        <v>269656</v>
      </c>
    </row>
    <row r="25" spans="1:4" ht="16.5" customHeight="1" x14ac:dyDescent="0.25">
      <c r="A25" s="2" t="s">
        <v>9</v>
      </c>
      <c r="B25" s="3"/>
      <c r="C25" s="8"/>
      <c r="D25" s="9"/>
    </row>
    <row r="26" spans="1:4" ht="16.5" customHeight="1" x14ac:dyDescent="0.25">
      <c r="A26" s="2" t="s">
        <v>15</v>
      </c>
      <c r="B26" s="3">
        <v>15</v>
      </c>
      <c r="C26" s="8">
        <v>-744631</v>
      </c>
      <c r="D26" s="9">
        <v>-593437</v>
      </c>
    </row>
    <row r="27" spans="1:4" ht="16.5" customHeight="1" x14ac:dyDescent="0.25">
      <c r="A27" s="2" t="s">
        <v>16</v>
      </c>
      <c r="B27" s="3"/>
      <c r="C27" s="8">
        <v>-63841</v>
      </c>
      <c r="D27" s="9">
        <v>-45584</v>
      </c>
    </row>
    <row r="28" spans="1:4" ht="16.5" customHeight="1" x14ac:dyDescent="0.25">
      <c r="A28" s="2" t="s">
        <v>17</v>
      </c>
      <c r="B28" s="3"/>
      <c r="C28" s="8">
        <v>-13</v>
      </c>
      <c r="D28" s="9" t="s">
        <v>18</v>
      </c>
    </row>
    <row r="29" spans="1:4" ht="16.5" customHeight="1" x14ac:dyDescent="0.25">
      <c r="A29" s="2" t="s">
        <v>19</v>
      </c>
      <c r="B29" s="3"/>
      <c r="C29" s="8" t="s">
        <v>18</v>
      </c>
      <c r="D29" s="9">
        <v>-18875</v>
      </c>
    </row>
    <row r="30" spans="1:4" ht="16.5" customHeight="1" thickBot="1" x14ac:dyDescent="0.3">
      <c r="A30" s="2" t="s">
        <v>20</v>
      </c>
      <c r="B30" s="3">
        <v>15</v>
      </c>
      <c r="C30" s="8">
        <v>-216712</v>
      </c>
      <c r="D30" s="9">
        <v>-150888</v>
      </c>
    </row>
    <row r="31" spans="1:4" ht="16.5" customHeight="1" thickBot="1" x14ac:dyDescent="0.3">
      <c r="A31" s="1" t="s">
        <v>21</v>
      </c>
      <c r="B31" s="3"/>
      <c r="C31" s="10">
        <f>C26+C27+C28+C30</f>
        <v>-1025197</v>
      </c>
      <c r="D31" s="11">
        <f>SUM(D26:D30)</f>
        <v>-808784</v>
      </c>
    </row>
    <row r="32" spans="1:4" ht="16.5" customHeight="1" x14ac:dyDescent="0.25">
      <c r="A32" s="1" t="s">
        <v>22</v>
      </c>
      <c r="B32" s="3"/>
      <c r="C32" s="8">
        <v>2168710</v>
      </c>
      <c r="D32" s="9">
        <v>1438287</v>
      </c>
    </row>
    <row r="33" spans="1:4" ht="16.5" customHeight="1" x14ac:dyDescent="0.25">
      <c r="A33" s="1" t="s">
        <v>9</v>
      </c>
      <c r="B33" s="3"/>
      <c r="C33" s="8"/>
      <c r="D33" s="9"/>
    </row>
    <row r="34" spans="1:4" ht="16.5" customHeight="1" thickBot="1" x14ac:dyDescent="0.3">
      <c r="A34" s="7" t="s">
        <v>23</v>
      </c>
      <c r="B34" s="3">
        <v>10</v>
      </c>
      <c r="C34" s="12">
        <v>26570</v>
      </c>
      <c r="D34" s="13">
        <v>1618</v>
      </c>
    </row>
    <row r="35" spans="1:4" ht="16.5" customHeight="1" x14ac:dyDescent="0.25">
      <c r="A35" s="1" t="s">
        <v>24</v>
      </c>
      <c r="B35" s="3"/>
      <c r="C35" s="8">
        <f>C34+C32</f>
        <v>2195280</v>
      </c>
      <c r="D35" s="9">
        <f>SUM(D32:D34)</f>
        <v>1439905</v>
      </c>
    </row>
    <row r="36" spans="1:4" ht="16.5" customHeight="1" x14ac:dyDescent="0.25">
      <c r="A36" s="2" t="s">
        <v>9</v>
      </c>
      <c r="B36" s="3"/>
      <c r="C36" s="8"/>
      <c r="D36" s="9"/>
    </row>
    <row r="37" spans="1:4" ht="16.5" customHeight="1" thickBot="1" x14ac:dyDescent="0.3">
      <c r="A37" s="2" t="s">
        <v>25</v>
      </c>
      <c r="B37" s="3"/>
      <c r="C37" s="8" t="s">
        <v>18</v>
      </c>
      <c r="D37" s="9" t="s">
        <v>18</v>
      </c>
    </row>
    <row r="38" spans="1:4" ht="16.5" customHeight="1" thickBot="1" x14ac:dyDescent="0.3">
      <c r="A38" s="1" t="s">
        <v>26</v>
      </c>
      <c r="B38" s="3"/>
      <c r="C38" s="14">
        <f>C35</f>
        <v>2195280</v>
      </c>
      <c r="D38" s="15">
        <f>D35</f>
        <v>1439905</v>
      </c>
    </row>
    <row r="39" spans="1:4" ht="16.5" customHeight="1" thickTop="1" x14ac:dyDescent="0.25">
      <c r="A39" s="1" t="s">
        <v>9</v>
      </c>
      <c r="B39" s="3"/>
      <c r="C39" s="8"/>
      <c r="D39" s="9"/>
    </row>
    <row r="40" spans="1:4" ht="16.5" customHeight="1" x14ac:dyDescent="0.25">
      <c r="A40" s="1" t="s">
        <v>27</v>
      </c>
      <c r="B40" s="3">
        <v>16</v>
      </c>
      <c r="C40" s="8">
        <v>1407.23</v>
      </c>
      <c r="D40" s="9">
        <v>923.02</v>
      </c>
    </row>
    <row r="44" spans="1:4" ht="16.5" customHeight="1" x14ac:dyDescent="0.25">
      <c r="A44" s="41" t="s">
        <v>100</v>
      </c>
      <c r="B44" s="41" t="s">
        <v>101</v>
      </c>
      <c r="C44" s="41"/>
    </row>
    <row r="45" spans="1:4" ht="16.5" customHeight="1" x14ac:dyDescent="0.25">
      <c r="A45" s="41"/>
      <c r="B45" s="41"/>
      <c r="C45" s="41"/>
    </row>
    <row r="46" spans="1:4" ht="16.5" customHeight="1" x14ac:dyDescent="0.25">
      <c r="A46" s="41"/>
      <c r="B46" s="41"/>
      <c r="C46" s="41"/>
    </row>
    <row r="47" spans="1:4" ht="16.5" customHeight="1" x14ac:dyDescent="0.25">
      <c r="A47" s="41" t="s">
        <v>102</v>
      </c>
      <c r="B47" s="41" t="s">
        <v>103</v>
      </c>
      <c r="C47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C1949-8296-4C06-ABCC-850550FA2B72}">
  <dimension ref="B2:F52"/>
  <sheetViews>
    <sheetView topLeftCell="A25" workbookViewId="0">
      <selection activeCell="B49" sqref="B49:D52"/>
    </sheetView>
  </sheetViews>
  <sheetFormatPr defaultRowHeight="15" x14ac:dyDescent="0.25"/>
  <cols>
    <col min="2" max="2" width="56.5703125" customWidth="1"/>
    <col min="3" max="3" width="9.28515625" customWidth="1"/>
    <col min="4" max="4" width="27.7109375" customWidth="1"/>
    <col min="5" max="5" width="22.5703125" customWidth="1"/>
  </cols>
  <sheetData>
    <row r="2" spans="2:6" ht="21" customHeight="1" x14ac:dyDescent="0.25">
      <c r="B2" s="36" t="s">
        <v>87</v>
      </c>
      <c r="C2" s="33"/>
      <c r="D2" s="33"/>
      <c r="E2" s="33"/>
    </row>
    <row r="3" spans="2:6" ht="21" customHeight="1" x14ac:dyDescent="0.25">
      <c r="B3" s="27" t="s">
        <v>95</v>
      </c>
      <c r="C3" s="33"/>
      <c r="D3" s="33"/>
      <c r="E3" s="33"/>
    </row>
    <row r="4" spans="2:6" ht="24.75" customHeight="1" x14ac:dyDescent="0.25">
      <c r="B4" s="39" t="s">
        <v>99</v>
      </c>
      <c r="C4" s="33"/>
      <c r="D4" s="33"/>
      <c r="E4" s="33"/>
    </row>
    <row r="5" spans="2:6" ht="21" customHeight="1" x14ac:dyDescent="0.25">
      <c r="B5" s="34" t="s">
        <v>89</v>
      </c>
      <c r="C5" s="33"/>
      <c r="D5" s="33"/>
      <c r="E5" s="33"/>
    </row>
    <row r="6" spans="2:6" x14ac:dyDescent="0.25">
      <c r="C6" s="30"/>
      <c r="D6" s="30"/>
      <c r="E6" s="30"/>
    </row>
    <row r="7" spans="2:6" ht="15.75" thickBot="1" x14ac:dyDescent="0.3">
      <c r="B7" s="1" t="s">
        <v>57</v>
      </c>
      <c r="C7" s="31" t="s">
        <v>90</v>
      </c>
      <c r="D7" s="32" t="s">
        <v>91</v>
      </c>
      <c r="E7" s="32" t="s">
        <v>92</v>
      </c>
      <c r="F7" s="32"/>
    </row>
    <row r="8" spans="2:6" x14ac:dyDescent="0.25">
      <c r="B8" s="2" t="s">
        <v>58</v>
      </c>
      <c r="C8" s="3"/>
      <c r="D8" s="8">
        <v>5475157</v>
      </c>
      <c r="E8" s="9">
        <v>3401823</v>
      </c>
    </row>
    <row r="9" spans="2:6" x14ac:dyDescent="0.25">
      <c r="B9" s="2" t="s">
        <v>59</v>
      </c>
      <c r="C9" s="3"/>
      <c r="D9" s="8">
        <v>-2765388</v>
      </c>
      <c r="E9" s="9">
        <v>-1523377</v>
      </c>
    </row>
    <row r="10" spans="2:6" x14ac:dyDescent="0.25">
      <c r="B10" s="2" t="s">
        <v>60</v>
      </c>
      <c r="C10" s="3"/>
      <c r="D10" s="8">
        <v>40832</v>
      </c>
      <c r="E10" s="9">
        <v>46751</v>
      </c>
    </row>
    <row r="11" spans="2:6" x14ac:dyDescent="0.25">
      <c r="B11" s="2" t="s">
        <v>61</v>
      </c>
      <c r="C11" s="3"/>
      <c r="D11" s="8">
        <v>8393</v>
      </c>
      <c r="E11" s="9" t="s">
        <v>18</v>
      </c>
    </row>
    <row r="12" spans="2:6" x14ac:dyDescent="0.25">
      <c r="B12" s="2" t="s">
        <v>62</v>
      </c>
      <c r="C12" s="3"/>
      <c r="D12" s="8">
        <v>326573</v>
      </c>
      <c r="E12" s="9">
        <v>230480</v>
      </c>
    </row>
    <row r="13" spans="2:6" x14ac:dyDescent="0.25">
      <c r="B13" s="2" t="s">
        <v>63</v>
      </c>
      <c r="C13" s="3"/>
      <c r="D13" s="8">
        <v>-759497</v>
      </c>
      <c r="E13" s="9">
        <v>-560671</v>
      </c>
    </row>
    <row r="14" spans="2:6" ht="15.75" thickBot="1" x14ac:dyDescent="0.3">
      <c r="B14" s="2" t="s">
        <v>64</v>
      </c>
      <c r="C14" s="3"/>
      <c r="D14" s="8">
        <v>-174194</v>
      </c>
      <c r="E14" s="9">
        <v>-132403</v>
      </c>
    </row>
    <row r="15" spans="2:6" ht="25.5" x14ac:dyDescent="0.25">
      <c r="B15" s="1" t="s">
        <v>65</v>
      </c>
      <c r="C15" s="3"/>
      <c r="D15" s="23">
        <f>SUM(D8:D14)</f>
        <v>2151876</v>
      </c>
      <c r="E15" s="24">
        <f>SUM(E8:E14)</f>
        <v>1462603</v>
      </c>
    </row>
    <row r="16" spans="2:6" x14ac:dyDescent="0.25">
      <c r="B16" s="5" t="s">
        <v>9</v>
      </c>
      <c r="C16" s="3"/>
      <c r="D16" s="8"/>
      <c r="E16" s="9"/>
    </row>
    <row r="17" spans="2:5" x14ac:dyDescent="0.25">
      <c r="B17" s="21" t="s">
        <v>66</v>
      </c>
      <c r="C17" s="3"/>
      <c r="D17" s="8"/>
      <c r="E17" s="9"/>
    </row>
    <row r="18" spans="2:5" x14ac:dyDescent="0.25">
      <c r="B18" s="2" t="s">
        <v>1</v>
      </c>
      <c r="C18" s="3"/>
      <c r="D18" s="8">
        <v>-10994033</v>
      </c>
      <c r="E18" s="9">
        <v>-5579139</v>
      </c>
    </row>
    <row r="19" spans="2:5" x14ac:dyDescent="0.25">
      <c r="B19" s="2" t="s">
        <v>67</v>
      </c>
      <c r="C19" s="3"/>
      <c r="D19" s="8">
        <v>-654892</v>
      </c>
      <c r="E19" s="9">
        <v>-427488</v>
      </c>
    </row>
    <row r="20" spans="2:5" x14ac:dyDescent="0.25">
      <c r="B20" s="2" t="s">
        <v>68</v>
      </c>
      <c r="C20" s="3"/>
      <c r="D20" s="8">
        <v>-1059040</v>
      </c>
      <c r="E20" s="9">
        <v>-1398871</v>
      </c>
    </row>
    <row r="21" spans="2:5" x14ac:dyDescent="0.25">
      <c r="B21" s="2" t="s">
        <v>69</v>
      </c>
      <c r="C21" s="3"/>
      <c r="D21" s="8">
        <v>-337748</v>
      </c>
      <c r="E21" s="9">
        <v>181510</v>
      </c>
    </row>
    <row r="22" spans="2:5" x14ac:dyDescent="0.25">
      <c r="B22" s="2" t="s">
        <v>9</v>
      </c>
      <c r="C22" s="3"/>
      <c r="D22" s="8"/>
      <c r="E22" s="9"/>
    </row>
    <row r="23" spans="2:5" x14ac:dyDescent="0.25">
      <c r="B23" s="22" t="s">
        <v>70</v>
      </c>
      <c r="C23" s="3"/>
      <c r="D23" s="8"/>
      <c r="E23" s="9"/>
    </row>
    <row r="24" spans="2:5" x14ac:dyDescent="0.25">
      <c r="B24" s="2" t="s">
        <v>41</v>
      </c>
      <c r="C24" s="3"/>
      <c r="D24" s="8">
        <v>60847</v>
      </c>
      <c r="E24" s="9">
        <v>576355</v>
      </c>
    </row>
    <row r="25" spans="2:5" ht="15.75" thickBot="1" x14ac:dyDescent="0.3">
      <c r="B25" s="2" t="s">
        <v>42</v>
      </c>
      <c r="C25" s="3"/>
      <c r="D25" s="12">
        <v>15874</v>
      </c>
      <c r="E25" s="13">
        <v>-7211</v>
      </c>
    </row>
    <row r="26" spans="2:5" ht="25.5" x14ac:dyDescent="0.25">
      <c r="B26" s="1" t="s">
        <v>71</v>
      </c>
      <c r="C26" s="3"/>
      <c r="D26" s="8">
        <f>SUM(D15:D25)</f>
        <v>-10817116</v>
      </c>
      <c r="E26" s="9">
        <f>SUM(E15:E25)</f>
        <v>-5192241</v>
      </c>
    </row>
    <row r="27" spans="2:5" x14ac:dyDescent="0.25">
      <c r="B27" s="1" t="s">
        <v>9</v>
      </c>
      <c r="C27" s="3"/>
      <c r="D27" s="8"/>
      <c r="E27" s="9"/>
    </row>
    <row r="28" spans="2:5" ht="15.75" thickBot="1" x14ac:dyDescent="0.3">
      <c r="B28" s="2" t="s">
        <v>72</v>
      </c>
      <c r="C28" s="3"/>
      <c r="D28" s="12" t="s">
        <v>18</v>
      </c>
      <c r="E28" s="13" t="s">
        <v>18</v>
      </c>
    </row>
    <row r="29" spans="2:5" ht="26.25" thickBot="1" x14ac:dyDescent="0.3">
      <c r="B29" s="1" t="s">
        <v>73</v>
      </c>
      <c r="C29" s="3"/>
      <c r="D29" s="12">
        <f>D26</f>
        <v>-10817116</v>
      </c>
      <c r="E29" s="13">
        <f>E26</f>
        <v>-5192241</v>
      </c>
    </row>
    <row r="30" spans="2:5" x14ac:dyDescent="0.25">
      <c r="B30" s="5" t="s">
        <v>9</v>
      </c>
      <c r="C30" s="3"/>
      <c r="D30" s="8"/>
      <c r="E30" s="9"/>
    </row>
    <row r="31" spans="2:5" x14ac:dyDescent="0.25">
      <c r="B31" s="1" t="s">
        <v>74</v>
      </c>
      <c r="C31" s="3"/>
      <c r="D31" s="8"/>
      <c r="E31" s="9"/>
    </row>
    <row r="32" spans="2:5" ht="15.75" thickBot="1" x14ac:dyDescent="0.3">
      <c r="B32" s="2" t="s">
        <v>75</v>
      </c>
      <c r="C32" s="3"/>
      <c r="D32" s="8">
        <v>-8997</v>
      </c>
      <c r="E32" s="9">
        <v>-15164</v>
      </c>
    </row>
    <row r="33" spans="2:5" ht="26.25" thickBot="1" x14ac:dyDescent="0.3">
      <c r="B33" s="1" t="s">
        <v>76</v>
      </c>
      <c r="C33" s="3"/>
      <c r="D33" s="10">
        <f>D32</f>
        <v>-8997</v>
      </c>
      <c r="E33" s="11">
        <f>E32</f>
        <v>-15164</v>
      </c>
    </row>
    <row r="34" spans="2:5" x14ac:dyDescent="0.25">
      <c r="B34" s="5" t="s">
        <v>9</v>
      </c>
      <c r="C34" s="3"/>
      <c r="D34" s="8"/>
      <c r="E34" s="9"/>
    </row>
    <row r="35" spans="2:5" x14ac:dyDescent="0.25">
      <c r="B35" s="1" t="s">
        <v>77</v>
      </c>
      <c r="C35" s="3"/>
      <c r="D35" s="8"/>
      <c r="E35" s="9"/>
    </row>
    <row r="36" spans="2:5" x14ac:dyDescent="0.25">
      <c r="B36" s="2" t="s">
        <v>78</v>
      </c>
      <c r="C36" s="3">
        <v>22</v>
      </c>
      <c r="D36" s="8">
        <v>25151057</v>
      </c>
      <c r="E36" s="9">
        <v>11134489</v>
      </c>
    </row>
    <row r="37" spans="2:5" x14ac:dyDescent="0.25">
      <c r="B37" s="5" t="s">
        <v>79</v>
      </c>
      <c r="C37" s="3">
        <v>22</v>
      </c>
      <c r="D37" s="8">
        <v>-14041888</v>
      </c>
      <c r="E37" s="9">
        <v>-6097947</v>
      </c>
    </row>
    <row r="38" spans="2:5" ht="15.75" thickBot="1" x14ac:dyDescent="0.3">
      <c r="B38" s="5" t="s">
        <v>80</v>
      </c>
      <c r="C38" s="3"/>
      <c r="D38" s="8">
        <v>-67333</v>
      </c>
      <c r="E38" s="9">
        <v>-29149</v>
      </c>
    </row>
    <row r="39" spans="2:5" ht="26.25" thickBot="1" x14ac:dyDescent="0.3">
      <c r="B39" s="1" t="s">
        <v>81</v>
      </c>
      <c r="C39" s="6"/>
      <c r="D39" s="10">
        <f>SUM(D36:D38)</f>
        <v>11041836</v>
      </c>
      <c r="E39" s="11">
        <f>SUM(E36:E38)</f>
        <v>5007393</v>
      </c>
    </row>
    <row r="40" spans="2:5" x14ac:dyDescent="0.25">
      <c r="B40" s="1"/>
      <c r="C40" s="3"/>
      <c r="D40" s="8"/>
      <c r="E40" s="9"/>
    </row>
    <row r="41" spans="2:5" ht="25.5" x14ac:dyDescent="0.25">
      <c r="B41" s="2" t="s">
        <v>82</v>
      </c>
      <c r="C41" s="3">
        <v>14</v>
      </c>
      <c r="D41" s="8">
        <v>-971</v>
      </c>
      <c r="E41" s="9">
        <v>3470</v>
      </c>
    </row>
    <row r="42" spans="2:5" ht="26.25" thickBot="1" x14ac:dyDescent="0.3">
      <c r="B42" s="2" t="s">
        <v>83</v>
      </c>
      <c r="C42" s="3"/>
      <c r="D42" s="12">
        <v>22</v>
      </c>
      <c r="E42" s="13" t="s">
        <v>18</v>
      </c>
    </row>
    <row r="43" spans="2:5" ht="26.25" thickBot="1" x14ac:dyDescent="0.3">
      <c r="B43" s="1" t="s">
        <v>84</v>
      </c>
      <c r="C43" s="3"/>
      <c r="D43" s="12">
        <v>214774</v>
      </c>
      <c r="E43" s="13">
        <v>-196541</v>
      </c>
    </row>
    <row r="44" spans="2:5" x14ac:dyDescent="0.25">
      <c r="B44" s="5" t="s">
        <v>9</v>
      </c>
      <c r="C44" s="3"/>
      <c r="D44" s="8"/>
      <c r="E44" s="9"/>
    </row>
    <row r="45" spans="2:5" ht="15.75" thickBot="1" x14ac:dyDescent="0.3">
      <c r="B45" s="2" t="s">
        <v>85</v>
      </c>
      <c r="C45" s="3"/>
      <c r="D45" s="12">
        <f>E46</f>
        <v>357130</v>
      </c>
      <c r="E45" s="13">
        <v>553671</v>
      </c>
    </row>
    <row r="46" spans="2:5" ht="15.75" thickBot="1" x14ac:dyDescent="0.3">
      <c r="B46" s="1" t="s">
        <v>86</v>
      </c>
      <c r="C46" s="3">
        <v>5</v>
      </c>
      <c r="D46" s="17">
        <v>571904</v>
      </c>
      <c r="E46" s="18">
        <v>357130</v>
      </c>
    </row>
    <row r="47" spans="2:5" ht="15.75" thickTop="1" x14ac:dyDescent="0.25"/>
    <row r="49" spans="2:4" x14ac:dyDescent="0.25">
      <c r="B49" s="41" t="s">
        <v>100</v>
      </c>
      <c r="C49" s="41" t="s">
        <v>101</v>
      </c>
      <c r="D49" s="41"/>
    </row>
    <row r="50" spans="2:4" x14ac:dyDescent="0.25">
      <c r="B50" s="41"/>
      <c r="C50" s="41"/>
      <c r="D50" s="41"/>
    </row>
    <row r="51" spans="2:4" x14ac:dyDescent="0.25">
      <c r="B51" s="41"/>
      <c r="C51" s="41"/>
      <c r="D51" s="41"/>
    </row>
    <row r="52" spans="2:4" x14ac:dyDescent="0.25">
      <c r="B52" s="41" t="s">
        <v>102</v>
      </c>
      <c r="C52" s="41" t="s">
        <v>103</v>
      </c>
      <c r="D52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64BE-E032-4CDC-852D-5F5228DD7E91}">
  <dimension ref="B1:E17"/>
  <sheetViews>
    <sheetView tabSelected="1" workbookViewId="0">
      <selection activeCell="D18" sqref="D18"/>
    </sheetView>
  </sheetViews>
  <sheetFormatPr defaultRowHeight="37.5" customHeight="1" x14ac:dyDescent="0.25"/>
  <cols>
    <col min="2" max="2" width="28.140625" customWidth="1"/>
    <col min="3" max="3" width="21.140625" customWidth="1"/>
    <col min="4" max="4" width="23" customWidth="1"/>
    <col min="5" max="5" width="23.28515625" customWidth="1"/>
  </cols>
  <sheetData>
    <row r="1" spans="2:5" ht="23.25" customHeight="1" x14ac:dyDescent="0.25"/>
    <row r="2" spans="2:5" ht="23.25" customHeight="1" x14ac:dyDescent="0.25">
      <c r="B2" s="37" t="s">
        <v>87</v>
      </c>
      <c r="C2" s="37"/>
    </row>
    <row r="3" spans="2:5" ht="18.75" customHeight="1" x14ac:dyDescent="0.25">
      <c r="B3" s="38" t="s">
        <v>96</v>
      </c>
      <c r="C3" s="38"/>
    </row>
    <row r="4" spans="2:5" ht="24" customHeight="1" x14ac:dyDescent="0.25">
      <c r="B4" s="40" t="s">
        <v>99</v>
      </c>
      <c r="C4" s="40"/>
    </row>
    <row r="5" spans="2:5" ht="17.25" customHeight="1" x14ac:dyDescent="0.25">
      <c r="B5" s="38" t="s">
        <v>97</v>
      </c>
      <c r="C5" s="38"/>
    </row>
    <row r="6" spans="2:5" ht="37.5" customHeight="1" x14ac:dyDescent="0.25">
      <c r="B6" s="25"/>
      <c r="C6" s="19" t="s">
        <v>49</v>
      </c>
      <c r="D6" s="19" t="s">
        <v>51</v>
      </c>
      <c r="E6" s="19" t="s">
        <v>53</v>
      </c>
    </row>
    <row r="7" spans="2:5" ht="37.5" customHeight="1" thickBot="1" x14ac:dyDescent="0.3">
      <c r="B7" s="25"/>
      <c r="C7" s="20" t="s">
        <v>50</v>
      </c>
      <c r="D7" s="20" t="s">
        <v>52</v>
      </c>
      <c r="E7" s="20" t="s">
        <v>50</v>
      </c>
    </row>
    <row r="8" spans="2:5" ht="21.75" customHeight="1" x14ac:dyDescent="0.25">
      <c r="B8" s="1" t="s">
        <v>54</v>
      </c>
      <c r="C8" s="9">
        <v>1684113</v>
      </c>
      <c r="D8" s="9">
        <v>3798878</v>
      </c>
      <c r="E8" s="9">
        <v>5482991</v>
      </c>
    </row>
    <row r="9" spans="2:5" ht="14.25" customHeight="1" thickBot="1" x14ac:dyDescent="0.3">
      <c r="B9" s="2" t="s">
        <v>26</v>
      </c>
      <c r="C9" s="12" t="s">
        <v>18</v>
      </c>
      <c r="D9" s="13">
        <v>1439905</v>
      </c>
      <c r="E9" s="13">
        <v>1439905</v>
      </c>
    </row>
    <row r="10" spans="2:5" ht="15" customHeight="1" x14ac:dyDescent="0.25">
      <c r="B10" s="1" t="s">
        <v>55</v>
      </c>
      <c r="C10" s="9">
        <f>C8</f>
        <v>1684113</v>
      </c>
      <c r="D10" s="9">
        <f>D8+D9</f>
        <v>5238783</v>
      </c>
      <c r="E10" s="9">
        <f>SUM(E8:E9)</f>
        <v>6922896</v>
      </c>
    </row>
    <row r="11" spans="2:5" ht="21.75" customHeight="1" x14ac:dyDescent="0.25">
      <c r="B11" s="1"/>
      <c r="C11" s="8"/>
      <c r="D11" s="9"/>
      <c r="E11" s="8"/>
    </row>
    <row r="12" spans="2:5" ht="19.5" customHeight="1" thickBot="1" x14ac:dyDescent="0.3">
      <c r="B12" s="2" t="s">
        <v>26</v>
      </c>
      <c r="C12" s="12" t="s">
        <v>18</v>
      </c>
      <c r="D12" s="13">
        <v>2195280</v>
      </c>
      <c r="E12" s="13">
        <v>2195280</v>
      </c>
    </row>
    <row r="13" spans="2:5" ht="19.5" customHeight="1" thickBot="1" x14ac:dyDescent="0.3">
      <c r="B13" s="1" t="s">
        <v>56</v>
      </c>
      <c r="C13" s="17">
        <f>C10</f>
        <v>1684113</v>
      </c>
      <c r="D13" s="17">
        <f>D12+D10</f>
        <v>7434063</v>
      </c>
      <c r="E13" s="17">
        <f>E12+E10</f>
        <v>9118176</v>
      </c>
    </row>
    <row r="14" spans="2:5" ht="37.5" customHeight="1" thickTop="1" x14ac:dyDescent="0.25"/>
    <row r="15" spans="2:5" ht="37.5" customHeight="1" x14ac:dyDescent="0.25">
      <c r="B15" s="41" t="s">
        <v>100</v>
      </c>
      <c r="C15" s="42"/>
      <c r="D15" s="42" t="s">
        <v>101</v>
      </c>
    </row>
    <row r="16" spans="2:5" ht="37.5" customHeight="1" x14ac:dyDescent="0.25">
      <c r="B16" s="41"/>
      <c r="C16" s="41"/>
      <c r="D16" s="41"/>
    </row>
    <row r="17" spans="2:4" ht="37.5" customHeight="1" x14ac:dyDescent="0.25">
      <c r="B17" s="41" t="s">
        <v>102</v>
      </c>
      <c r="D17" s="41" t="s">
        <v>103</v>
      </c>
    </row>
  </sheetData>
  <mergeCells count="5">
    <mergeCell ref="B6:B7"/>
    <mergeCell ref="B2:C2"/>
    <mergeCell ref="B3:C3"/>
    <mergeCell ref="B5:C5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ОТЧЁТ О ФИНАНСОВОМ ПОЛОЖЕНИИ</vt:lpstr>
      <vt:lpstr>ОТЧЁТ О ПРИБЫЛИ ИЛИ УБЫТКЕ И ПР</vt:lpstr>
      <vt:lpstr>ОТЧЁТ О ДВИЖЕНИИ ДЕНЕЖНЫХ СРЕДС</vt:lpstr>
      <vt:lpstr>ОТЧЁТ ОБ ИЗМЕНЕНИЯХ В СОБСТВЕНН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Azheketay</dc:creator>
  <cp:lastModifiedBy>Azheketay</cp:lastModifiedBy>
  <dcterms:created xsi:type="dcterms:W3CDTF">2015-06-05T18:19:34Z</dcterms:created>
  <dcterms:modified xsi:type="dcterms:W3CDTF">2025-05-06T06:46:09Z</dcterms:modified>
</cp:coreProperties>
</file>