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Reports to NB RK, AFN, Nalogovaia and other\Биржа, НК, АФН, НБ РК ежеквартальные отчеты\KASE\2023\Листинг\1 кв\"/>
    </mc:Choice>
  </mc:AlternateContent>
  <xr:revisionPtr revIDLastSave="0" documentId="13_ncr:1_{946FE38D-1379-45B2-82A6-ABA421DF5E58}" xr6:coauthVersionLast="47" xr6:coauthVersionMax="47" xr10:uidLastSave="{00000000-0000-0000-0000-000000000000}"/>
  <bookViews>
    <workbookView xWindow="-120" yWindow="-120" windowWidth="29040" windowHeight="15840" xr2:uid="{27C55819-4DCE-47AC-9752-A9AAE002B357}"/>
  </bookViews>
  <sheets>
    <sheet name="Баланс " sheetId="2" r:id="rId1"/>
    <sheet name="ОПиУ " sheetId="3" r:id="rId2"/>
    <sheet name="ОДДС" sheetId="6" r:id="rId3"/>
    <sheet name="Отчет СК " sheetId="5" r:id="rId4"/>
  </sheets>
  <definedNames>
    <definedName name="_Hlk60159346" localSheetId="1">'ОПиУ '!$A$2</definedName>
    <definedName name="a" localSheetId="2" hidden="1">{#N/A,#N/A,FALSE,"Aging Summary";#N/A,#N/A,FALSE,"Ratio Analysis";#N/A,#N/A,FALSE,"Test 120 Day Accts";#N/A,#N/A,FALSE,"Tickmarks"}</definedName>
    <definedName name="a" localSheetId="1" hidden="1">{#N/A,#N/A,FALSE,"Aging Summary";#N/A,#N/A,FALSE,"Ratio Analysis";#N/A,#N/A,FALSE,"Test 120 Day Accts";#N/A,#N/A,FALSE,"Tickmarks"}</definedName>
    <definedName name="a" localSheetId="3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S2DocOpenMode" hidden="1">"AS2DocumentEdit"</definedName>
    <definedName name="TextRefCopyRangeCount" hidden="1">3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_xlnm.Print_Area" localSheetId="0">'Баланс '!$A$1:$E$43</definedName>
    <definedName name="_xlnm.Print_Area" localSheetId="2">ОДДС!$A$1:$D$54</definedName>
    <definedName name="_xlnm.Print_Area" localSheetId="1">'ОПиУ '!$A$1:$E$31</definedName>
    <definedName name="_xlnm.Print_Area" localSheetId="3">'Отчет СК '!$A$1:$D$26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6" l="1"/>
  <c r="C36" i="6"/>
  <c r="D30" i="6"/>
  <c r="C30" i="6"/>
  <c r="D14" i="6"/>
  <c r="D20" i="6" s="1"/>
  <c r="D23" i="6" s="1"/>
  <c r="C14" i="6"/>
  <c r="C20" i="6" s="1"/>
  <c r="C23" i="6" s="1"/>
  <c r="D14" i="5"/>
  <c r="D13" i="5"/>
  <c r="D11" i="5"/>
  <c r="C12" i="5"/>
  <c r="C15" i="5" s="1"/>
  <c r="B6" i="5"/>
  <c r="B9" i="5" s="1"/>
  <c r="B12" i="5" s="1"/>
  <c r="B15" i="5" s="1"/>
  <c r="C38" i="6" l="1"/>
  <c r="C41" i="6" s="1"/>
  <c r="D38" i="6"/>
  <c r="D41" i="6" s="1"/>
  <c r="D6" i="5"/>
  <c r="D9" i="5" s="1"/>
  <c r="D10" i="5"/>
  <c r="D12" i="5" l="1"/>
  <c r="D15" i="5" l="1"/>
  <c r="E7" i="3" l="1"/>
  <c r="E11" i="3" s="1"/>
  <c r="E13" i="3" s="1"/>
  <c r="E22" i="2"/>
  <c r="C22" i="2"/>
  <c r="E17" i="2"/>
  <c r="C17" i="2"/>
  <c r="E26" i="2"/>
  <c r="E16" i="2"/>
  <c r="C16" i="2"/>
  <c r="E15" i="3" l="1"/>
  <c r="E17" i="3" s="1"/>
  <c r="C7" i="3"/>
  <c r="C11" i="3" s="1"/>
  <c r="C13" i="3" s="1"/>
  <c r="C15" i="3" s="1"/>
  <c r="C17" i="3" s="1"/>
  <c r="E27" i="2"/>
  <c r="C26" i="2"/>
  <c r="C27" i="2" s="1"/>
</calcChain>
</file>

<file path=xl/sharedStrings.xml><?xml version="1.0" encoding="utf-8"?>
<sst xmlns="http://schemas.openxmlformats.org/spreadsheetml/2006/main" count="188" uniqueCount="104">
  <si>
    <t>АО «Tengri Partners Investment Banking (Kazakhstan)»</t>
  </si>
  <si>
    <t>Промежуточный консолидированный отчет о финансовом положении</t>
  </si>
  <si>
    <t>по состоянию на 31.03.2023 года</t>
  </si>
  <si>
    <t>(в тысячах тенге)</t>
  </si>
  <si>
    <t>Прим.</t>
  </si>
  <si>
    <t>На
 31 марта 2023 года</t>
  </si>
  <si>
    <t>На
 31 декабря 2022 года</t>
  </si>
  <si>
    <t>АКТИВЫ</t>
  </si>
  <si>
    <t xml:space="preserve"> </t>
  </si>
  <si>
    <t>Денежные средства</t>
  </si>
  <si>
    <t>Дебиторская задолженность по операциям репо</t>
  </si>
  <si>
    <t>Инвестиции, оцениваемые по справедливой стоимости через доходы или убытки</t>
  </si>
  <si>
    <t>10(а)</t>
  </si>
  <si>
    <t>Инвестиции, оцениваемые по справедливой стоимости через прочий совокупный доход</t>
  </si>
  <si>
    <t>10(б)</t>
  </si>
  <si>
    <t>Инвестиции в дочернее предприятие</t>
  </si>
  <si>
    <t>Торговая и прочая дебиторская задолженность</t>
  </si>
  <si>
    <t>Займы выданные</t>
  </si>
  <si>
    <t>Авансы выданные и прочие текущие активы</t>
  </si>
  <si>
    <t>Основные средства и НМА</t>
  </si>
  <si>
    <t>Отложенный налоговый актив</t>
  </si>
  <si>
    <t>8(б)</t>
  </si>
  <si>
    <t xml:space="preserve">ВСЕГО АКТИВЫ </t>
  </si>
  <si>
    <t>КАПИТАЛ И ОБЯЗАТЕЛЬСТВА</t>
  </si>
  <si>
    <t>Обязательства</t>
  </si>
  <si>
    <t>Торговая и прочая кредиторская задолженность</t>
  </si>
  <si>
    <t>Прочие налоги к уплате</t>
  </si>
  <si>
    <t>Капитал</t>
  </si>
  <si>
    <t>Акционерный капитал</t>
  </si>
  <si>
    <t>17(а)</t>
  </si>
  <si>
    <t>Непокрытый убыток</t>
  </si>
  <si>
    <t>ВСЕГО КАПИТАЛ И ОБЯЗАТЕЛЬСТВА</t>
  </si>
  <si>
    <t>Балансовая стоимость акции, тенге</t>
  </si>
  <si>
    <t>18(а)</t>
  </si>
  <si>
    <t>18(в)</t>
  </si>
  <si>
    <t>Промежуточный консолидированный отчет о доходах и расходах и прочем совокупном доходе</t>
  </si>
  <si>
    <t>За три месяца, закончившийся 
31 март 2023 года</t>
  </si>
  <si>
    <t>За три месяца, закончившийся 
31 марта 2022 года</t>
  </si>
  <si>
    <t>Доходы по услугам и комиссиям</t>
  </si>
  <si>
    <t>Расходы по услугам и комиссии</t>
  </si>
  <si>
    <t>Валовой доход</t>
  </si>
  <si>
    <t>Финансовые доходы</t>
  </si>
  <si>
    <t>Операционные расходы</t>
  </si>
  <si>
    <t>Прочие операционные доходы, нетто</t>
  </si>
  <si>
    <t>Операционный (убыток) доход</t>
  </si>
  <si>
    <t>Убыток от курсовой разницы</t>
  </si>
  <si>
    <t>(Убыток) доход до налогообложения</t>
  </si>
  <si>
    <t>Корпоративный подоходный налог</t>
  </si>
  <si>
    <t>Чистый (убыток) доход за год</t>
  </si>
  <si>
    <t>Прочий совокупный доход</t>
  </si>
  <si>
    <t>Общий совокупный (убыток) доход за год</t>
  </si>
  <si>
    <t>Базовый и разводненный (убыток) доход на акцию, тенге</t>
  </si>
  <si>
    <t>18(б)</t>
  </si>
  <si>
    <t>за период, закончившийся 31 марта 2023 года</t>
  </si>
  <si>
    <t>ОПЕРАЦИОННАЯ ДЕЯТЕЛЬНОСТЬ</t>
  </si>
  <si>
    <t>Доход (убыток) до налогообложения</t>
  </si>
  <si>
    <t>Корректировки:</t>
  </si>
  <si>
    <t>Износ и амортизация</t>
  </si>
  <si>
    <t>Убытки от обесценения</t>
  </si>
  <si>
    <t>Нереализованный (доход) убыток от курсовой разницы</t>
  </si>
  <si>
    <t>Движение денежных средств от операционной деятельности до изменений оборотного капитала</t>
  </si>
  <si>
    <t>Уменьшение (увеличение) авансов выданных и прочих текущих активов</t>
  </si>
  <si>
    <t>(Увеличение) уменьшение торговой и прочей дебиторской задолженности</t>
  </si>
  <si>
    <t>Изменение дебиторской задолженности по операциям репо</t>
  </si>
  <si>
    <t>Увеличение (уменьшение) прочих налогов к уплате</t>
  </si>
  <si>
    <t>Увеличение (уменьшение) торговой кредиторской задолженности</t>
  </si>
  <si>
    <t>Денежные средства от операционной деятельности до получения процентов и выплаты подоходного налога</t>
  </si>
  <si>
    <t>Проценты уплаченные (полученный)</t>
  </si>
  <si>
    <t>Подоходный налог уплаченный</t>
  </si>
  <si>
    <t>Чистые денежные средства использованные в операционной деятельности</t>
  </si>
  <si>
    <t>ИНВЕСТИЦИОННАЯ ДЕЯТЕЛЬНОСТЬ</t>
  </si>
  <si>
    <t>Приобретение основных средств</t>
  </si>
  <si>
    <t>Поступления от продажи инвестиций</t>
  </si>
  <si>
    <t>Предоставление займов</t>
  </si>
  <si>
    <t>Погашение займов выданных</t>
  </si>
  <si>
    <t>Чистые денежные средства использованные в инвестиционной деятельности</t>
  </si>
  <si>
    <t>ФИНАНСОВАЯ ДЕЯТЕЛЬНОСТЬ</t>
  </si>
  <si>
    <t>Выпуск акций</t>
  </si>
  <si>
    <t>Выкуп собственных акций</t>
  </si>
  <si>
    <t>Реализация собственных акций</t>
  </si>
  <si>
    <t>Чистые денежные средства от финансовой деятельности</t>
  </si>
  <si>
    <t>Чистое увеличение (уменьшение) денежных средств</t>
  </si>
  <si>
    <t>Эффект изменения обменного курса на денежные средства</t>
  </si>
  <si>
    <t>Денежные средства на начало года</t>
  </si>
  <si>
    <t>Денежные средства на конец года</t>
  </si>
  <si>
    <t>Промежуточный консолидированный отчет об изменениях в собственном капитале</t>
  </si>
  <si>
    <t>за период, закончившийся на 31 марта 2023 года</t>
  </si>
  <si>
    <t xml:space="preserve"> Непокрытый убыток /Нераспределенная прибыль</t>
  </si>
  <si>
    <t>Итого капитал</t>
  </si>
  <si>
    <t>На 01.01.2022</t>
  </si>
  <si>
    <t>Чистый убыток за отчетный период</t>
  </si>
  <si>
    <t>На 31 марта 2022</t>
  </si>
  <si>
    <t>На 01.01.2023</t>
  </si>
  <si>
    <t>На 31 марта 2023</t>
  </si>
  <si>
    <t xml:space="preserve">Главный бухгалтер </t>
  </si>
  <si>
    <t>Татыбаева А.Т.</t>
  </si>
  <si>
    <t>_______________</t>
  </si>
  <si>
    <t>(подпись)</t>
  </si>
  <si>
    <t>Председатель Правления</t>
  </si>
  <si>
    <t>ЧАКАЛИДИ И. В.</t>
  </si>
  <si>
    <t>Промежуточный консолидированный отчет о движении денежных средств</t>
  </si>
  <si>
    <t>За три месяца, закончившихся</t>
  </si>
  <si>
    <t xml:space="preserve"> 31 марта 2022 года</t>
  </si>
  <si>
    <t xml:space="preserve"> 31 марта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</si>
</sst>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* #,##0_);* \(#,##0\);&quot;-&quot;??_);@"/>
    <numFmt numFmtId="166" formatCode="_-* #,##0_р_._-;\-* #,##0_р_._-;_-* &quot;-&quot;_р_._-;_-@_-"/>
    <numFmt numFmtId="167" formatCode="_-* #,##0.00\ _₽_-;\-* #,##0.00\ _₽_-;_-* &quot;-&quot;??\ _₽_-;_-@_-"/>
    <numFmt numFmtId="168" formatCode="_(* #,##0_);_(* \(#,##0\);_(* &quot;-&quot;_);_(@_)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sz val="11"/>
      <color theme="4" tint="-0.499984740745262"/>
      <name val="Calibri"/>
      <family val="2"/>
      <charset val="204"/>
      <scheme val="minor"/>
    </font>
    <font>
      <sz val="10"/>
      <color theme="4" tint="-0.499984740745262"/>
      <name val="Calibri"/>
      <family val="2"/>
      <charset val="204"/>
      <scheme val="minor"/>
    </font>
    <font>
      <sz val="10"/>
      <name val="Arial Cyr"/>
      <charset val="204"/>
    </font>
    <font>
      <sz val="10"/>
      <color rgb="FF00206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theme="4" tint="-0.49998474074526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6" fontId="5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right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6" fillId="0" borderId="0" xfId="0" applyFont="1"/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164" fontId="6" fillId="0" borderId="0" xfId="1" applyNumberFormat="1" applyFont="1" applyFill="1" applyAlignment="1">
      <alignment horizontal="right" vertical="center" wrapText="1"/>
    </xf>
    <xf numFmtId="168" fontId="6" fillId="0" borderId="0" xfId="2" quotePrefix="1" applyNumberFormat="1" applyFont="1" applyFill="1" applyBorder="1" applyAlignment="1" applyProtection="1">
      <alignment horizontal="right"/>
      <protection locked="0"/>
    </xf>
    <xf numFmtId="168" fontId="6" fillId="0" borderId="0" xfId="2" quotePrefix="1" applyNumberFormat="1" applyFont="1" applyFill="1" applyBorder="1" applyProtection="1">
      <protection locked="0"/>
    </xf>
    <xf numFmtId="164" fontId="6" fillId="0" borderId="0" xfId="1" applyNumberFormat="1" applyFont="1" applyFill="1" applyBorder="1" applyAlignment="1">
      <alignment horizontal="right" vertical="center" wrapText="1"/>
    </xf>
    <xf numFmtId="168" fontId="6" fillId="0" borderId="0" xfId="0" applyNumberFormat="1" applyFont="1"/>
    <xf numFmtId="168" fontId="6" fillId="0" borderId="1" xfId="2" quotePrefix="1" applyNumberFormat="1" applyFont="1" applyFill="1" applyBorder="1" applyAlignment="1" applyProtection="1">
      <alignment horizontal="right"/>
      <protection locked="0"/>
    </xf>
    <xf numFmtId="168" fontId="6" fillId="0" borderId="1" xfId="2" quotePrefix="1" applyNumberFormat="1" applyFont="1" applyFill="1" applyBorder="1" applyProtection="1">
      <protection locked="0"/>
    </xf>
    <xf numFmtId="168" fontId="2" fillId="0" borderId="0" xfId="2" quotePrefix="1" applyNumberFormat="1" applyFont="1" applyFill="1" applyBorder="1" applyAlignment="1" applyProtection="1">
      <alignment horizontal="right"/>
      <protection locked="0"/>
    </xf>
    <xf numFmtId="168" fontId="2" fillId="0" borderId="0" xfId="2" quotePrefix="1" applyNumberFormat="1" applyFont="1" applyFill="1" applyBorder="1" applyProtection="1">
      <protection locked="0"/>
    </xf>
    <xf numFmtId="164" fontId="7" fillId="0" borderId="0" xfId="1" applyNumberFormat="1" applyFont="1" applyFill="1" applyAlignment="1">
      <alignment horizontal="right" vertical="center" wrapText="1"/>
    </xf>
    <xf numFmtId="168" fontId="2" fillId="0" borderId="3" xfId="2" quotePrefix="1" applyNumberFormat="1" applyFont="1" applyFill="1" applyBorder="1" applyAlignment="1" applyProtection="1">
      <alignment horizontal="right"/>
      <protection locked="0"/>
    </xf>
    <xf numFmtId="168" fontId="2" fillId="0" borderId="3" xfId="2" quotePrefix="1" applyNumberFormat="1" applyFont="1" applyFill="1" applyBorder="1" applyProtection="1">
      <protection locked="0"/>
    </xf>
    <xf numFmtId="37" fontId="6" fillId="0" borderId="0" xfId="0" applyNumberFormat="1" applyFont="1" applyAlignment="1">
      <alignment vertical="center" wrapText="1"/>
    </xf>
    <xf numFmtId="164" fontId="2" fillId="0" borderId="3" xfId="1" applyNumberFormat="1" applyFont="1" applyFill="1" applyBorder="1" applyAlignment="1">
      <alignment horizontal="right" vertical="center" wrapText="1"/>
    </xf>
    <xf numFmtId="164" fontId="6" fillId="0" borderId="0" xfId="0" applyNumberFormat="1" applyFont="1" applyAlignment="1">
      <alignment horizontal="right" vertical="center" wrapText="1"/>
    </xf>
    <xf numFmtId="164" fontId="6" fillId="0" borderId="0" xfId="0" applyNumberFormat="1" applyFont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64" fontId="4" fillId="0" borderId="0" xfId="1" applyNumberFormat="1" applyFont="1" applyFill="1" applyAlignment="1">
      <alignment horizontal="right" vertical="center" wrapText="1"/>
    </xf>
    <xf numFmtId="164" fontId="8" fillId="0" borderId="2" xfId="1" applyNumberFormat="1" applyFont="1" applyFill="1" applyBorder="1" applyAlignment="1">
      <alignment vertical="center" wrapText="1"/>
    </xf>
    <xf numFmtId="164" fontId="8" fillId="0" borderId="0" xfId="1" applyNumberFormat="1" applyFont="1" applyFill="1" applyBorder="1" applyAlignment="1">
      <alignment horizontal="right" vertical="center" wrapText="1"/>
    </xf>
    <xf numFmtId="164" fontId="4" fillId="0" borderId="3" xfId="1" applyNumberFormat="1" applyFont="1" applyFill="1" applyBorder="1" applyAlignment="1">
      <alignment vertical="center" wrapText="1"/>
    </xf>
    <xf numFmtId="164" fontId="4" fillId="0" borderId="0" xfId="1" applyNumberFormat="1" applyFont="1" applyFill="1" applyBorder="1" applyAlignment="1">
      <alignment horizontal="right" vertical="center"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horizontal="right" vertical="center" wrapText="1"/>
    </xf>
    <xf numFmtId="164" fontId="8" fillId="0" borderId="4" xfId="0" applyNumberFormat="1" applyFont="1" applyBorder="1" applyAlignment="1">
      <alignment vertical="center" wrapText="1"/>
    </xf>
    <xf numFmtId="164" fontId="8" fillId="0" borderId="0" xfId="0" applyNumberFormat="1" applyFont="1" applyAlignment="1">
      <alignment horizontal="right" vertical="center" wrapText="1"/>
    </xf>
    <xf numFmtId="164" fontId="4" fillId="0" borderId="0" xfId="0" applyNumberFormat="1" applyFont="1" applyAlignment="1">
      <alignment vertical="center" wrapText="1"/>
    </xf>
    <xf numFmtId="164" fontId="4" fillId="0" borderId="0" xfId="0" applyNumberFormat="1" applyFont="1"/>
    <xf numFmtId="165" fontId="4" fillId="0" borderId="0" xfId="0" applyNumberFormat="1" applyFont="1"/>
    <xf numFmtId="43" fontId="4" fillId="0" borderId="0" xfId="1" applyFont="1"/>
    <xf numFmtId="0" fontId="8" fillId="0" borderId="0" xfId="0" applyFont="1" applyAlignment="1">
      <alignment vertical="center"/>
    </xf>
    <xf numFmtId="165" fontId="4" fillId="0" borderId="0" xfId="0" applyNumberFormat="1" applyFont="1" applyAlignment="1">
      <alignment wrapText="1"/>
    </xf>
    <xf numFmtId="165" fontId="8" fillId="0" borderId="0" xfId="0" applyNumberFormat="1" applyFont="1" applyAlignment="1">
      <alignment wrapText="1"/>
    </xf>
    <xf numFmtId="3" fontId="4" fillId="0" borderId="1" xfId="0" applyNumberFormat="1" applyFont="1" applyBorder="1" applyAlignment="1">
      <alignment horizontal="right" vertical="center" wrapText="1"/>
    </xf>
    <xf numFmtId="166" fontId="4" fillId="0" borderId="1" xfId="0" applyNumberFormat="1" applyFont="1" applyBorder="1" applyAlignment="1">
      <alignment horizontal="center" vertical="top" wrapText="1"/>
    </xf>
    <xf numFmtId="165" fontId="8" fillId="0" borderId="2" xfId="0" applyNumberFormat="1" applyFont="1" applyBorder="1" applyAlignment="1">
      <alignment wrapText="1"/>
    </xf>
    <xf numFmtId="165" fontId="4" fillId="0" borderId="1" xfId="0" applyNumberFormat="1" applyFont="1" applyBorder="1" applyAlignment="1">
      <alignment horizontal="center" wrapText="1"/>
    </xf>
    <xf numFmtId="165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justify" vertical="center"/>
    </xf>
    <xf numFmtId="3" fontId="4" fillId="0" borderId="0" xfId="0" applyNumberFormat="1" applyFont="1"/>
    <xf numFmtId="166" fontId="8" fillId="0" borderId="0" xfId="0" applyNumberFormat="1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4" fontId="3" fillId="0" borderId="0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horizontal="left"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2" fillId="0" borderId="0" xfId="1" applyNumberFormat="1" applyFont="1" applyFill="1" applyBorder="1" applyAlignment="1">
      <alignment horizontal="center" vertical="center" wrapText="1"/>
    </xf>
    <xf numFmtId="165" fontId="8" fillId="0" borderId="0" xfId="0" applyNumberFormat="1" applyFont="1" applyAlignment="1">
      <alignment horizontal="right" wrapText="1"/>
    </xf>
    <xf numFmtId="164" fontId="8" fillId="0" borderId="2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right"/>
    </xf>
    <xf numFmtId="167" fontId="4" fillId="0" borderId="0" xfId="0" applyNumberFormat="1" applyFont="1" applyAlignment="1">
      <alignment horizontal="right"/>
    </xf>
    <xf numFmtId="43" fontId="4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</cellXfs>
  <cellStyles count="3">
    <cellStyle name="Comma [0]_Книга1" xfId="2" xr:uid="{DE237CAA-5B30-422E-8940-EB8D50CF8CC0}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D965F-91DC-47DC-9EA7-8552E4A8A78B}">
  <sheetPr>
    <pageSetUpPr fitToPage="1"/>
  </sheetPr>
  <dimension ref="A1:R43"/>
  <sheetViews>
    <sheetView tabSelected="1" view="pageBreakPreview" zoomScaleNormal="100" zoomScaleSheetLayoutView="100" workbookViewId="0">
      <selection activeCell="A37" sqref="A37"/>
    </sheetView>
  </sheetViews>
  <sheetFormatPr defaultRowHeight="12.75" x14ac:dyDescent="0.2"/>
  <cols>
    <col min="1" max="1" width="68.5703125" style="30" customWidth="1"/>
    <col min="2" max="2" width="9.140625" style="31"/>
    <col min="3" max="3" width="16.5703125" style="30" customWidth="1"/>
    <col min="4" max="4" width="1.28515625" style="31" customWidth="1"/>
    <col min="5" max="5" width="17.42578125" style="30" customWidth="1"/>
    <col min="6" max="16384" width="9.140625" style="30"/>
  </cols>
  <sheetData>
    <row r="1" spans="1:5" x14ac:dyDescent="0.2">
      <c r="A1" s="84" t="s">
        <v>0</v>
      </c>
      <c r="B1" s="84"/>
      <c r="C1" s="84"/>
      <c r="D1" s="84"/>
      <c r="E1" s="84"/>
    </row>
    <row r="2" spans="1:5" x14ac:dyDescent="0.2">
      <c r="A2" s="84" t="s">
        <v>1</v>
      </c>
      <c r="B2" s="84"/>
      <c r="C2" s="84"/>
      <c r="D2" s="84"/>
      <c r="E2" s="84"/>
    </row>
    <row r="3" spans="1:5" x14ac:dyDescent="0.2">
      <c r="A3" s="84" t="s">
        <v>2</v>
      </c>
      <c r="B3" s="84"/>
      <c r="C3" s="84"/>
      <c r="D3" s="84"/>
      <c r="E3" s="84"/>
    </row>
    <row r="5" spans="1:5" ht="39" thickBot="1" x14ac:dyDescent="0.25">
      <c r="A5" s="32" t="s">
        <v>3</v>
      </c>
      <c r="B5" s="33" t="s">
        <v>4</v>
      </c>
      <c r="C5" s="2" t="s">
        <v>5</v>
      </c>
      <c r="D5" s="34"/>
      <c r="E5" s="2" t="s">
        <v>6</v>
      </c>
    </row>
    <row r="6" spans="1:5" x14ac:dyDescent="0.2">
      <c r="A6" s="35" t="s">
        <v>7</v>
      </c>
      <c r="B6" s="33" t="s">
        <v>8</v>
      </c>
      <c r="C6" s="36"/>
      <c r="D6" s="33"/>
      <c r="E6" s="36"/>
    </row>
    <row r="7" spans="1:5" x14ac:dyDescent="0.2">
      <c r="A7" s="36" t="s">
        <v>9</v>
      </c>
      <c r="B7" s="33">
        <v>8</v>
      </c>
      <c r="C7" s="37">
        <v>5856</v>
      </c>
      <c r="D7" s="37"/>
      <c r="E7" s="37">
        <v>5480</v>
      </c>
    </row>
    <row r="8" spans="1:5" x14ac:dyDescent="0.2">
      <c r="A8" s="36" t="s">
        <v>10</v>
      </c>
      <c r="B8" s="33">
        <v>9</v>
      </c>
      <c r="C8" s="37">
        <v>271443</v>
      </c>
      <c r="D8" s="37"/>
      <c r="E8" s="37">
        <v>18011</v>
      </c>
    </row>
    <row r="9" spans="1:5" x14ac:dyDescent="0.2">
      <c r="A9" s="36" t="s">
        <v>11</v>
      </c>
      <c r="B9" s="33" t="s">
        <v>12</v>
      </c>
      <c r="C9" s="37">
        <v>691898</v>
      </c>
      <c r="D9" s="37"/>
      <c r="E9" s="37">
        <v>691898</v>
      </c>
    </row>
    <row r="10" spans="1:5" ht="25.5" x14ac:dyDescent="0.2">
      <c r="A10" s="36" t="s">
        <v>13</v>
      </c>
      <c r="B10" s="33" t="s">
        <v>14</v>
      </c>
      <c r="C10" s="37">
        <v>200</v>
      </c>
      <c r="D10" s="37"/>
      <c r="E10" s="37">
        <v>200</v>
      </c>
    </row>
    <row r="11" spans="1:5" x14ac:dyDescent="0.2">
      <c r="A11" s="36" t="s">
        <v>15</v>
      </c>
      <c r="B11" s="33" t="s">
        <v>8</v>
      </c>
      <c r="C11" s="37">
        <v>0</v>
      </c>
      <c r="D11" s="37"/>
      <c r="E11" s="37">
        <v>0</v>
      </c>
    </row>
    <row r="12" spans="1:5" x14ac:dyDescent="0.2">
      <c r="A12" s="36" t="s">
        <v>16</v>
      </c>
      <c r="B12" s="33">
        <v>11</v>
      </c>
      <c r="C12" s="37">
        <v>110269</v>
      </c>
      <c r="D12" s="37"/>
      <c r="E12" s="37">
        <v>118271</v>
      </c>
    </row>
    <row r="13" spans="1:5" x14ac:dyDescent="0.2">
      <c r="A13" s="36" t="s">
        <v>17</v>
      </c>
      <c r="B13" s="33">
        <v>12</v>
      </c>
      <c r="C13" s="37">
        <v>74761</v>
      </c>
      <c r="D13" s="37"/>
      <c r="E13" s="37">
        <v>74120</v>
      </c>
    </row>
    <row r="14" spans="1:5" x14ac:dyDescent="0.2">
      <c r="A14" s="36" t="s">
        <v>18</v>
      </c>
      <c r="B14" s="33">
        <v>13</v>
      </c>
      <c r="C14" s="37">
        <v>37379</v>
      </c>
      <c r="D14" s="37"/>
      <c r="E14" s="37">
        <v>42200</v>
      </c>
    </row>
    <row r="15" spans="1:5" ht="13.5" thickBot="1" x14ac:dyDescent="0.25">
      <c r="A15" s="36" t="s">
        <v>19</v>
      </c>
      <c r="B15" s="33">
        <v>14</v>
      </c>
      <c r="C15" s="37">
        <v>24575</v>
      </c>
      <c r="D15" s="37"/>
      <c r="E15" s="37">
        <v>16493</v>
      </c>
    </row>
    <row r="16" spans="1:5" ht="13.5" hidden="1" thickBot="1" x14ac:dyDescent="0.25">
      <c r="A16" s="36" t="s">
        <v>20</v>
      </c>
      <c r="B16" s="33" t="s">
        <v>21</v>
      </c>
      <c r="C16" s="37" t="e">
        <f>#REF!+#REF!+#REF!+#REF!</f>
        <v>#REF!</v>
      </c>
      <c r="D16" s="37"/>
      <c r="E16" s="37" t="e">
        <f>#REF!+#REF!+#REF!+#REF!</f>
        <v>#REF!</v>
      </c>
    </row>
    <row r="17" spans="1:5" ht="13.5" thickBot="1" x14ac:dyDescent="0.25">
      <c r="A17" s="35" t="s">
        <v>22</v>
      </c>
      <c r="B17" s="33" t="s">
        <v>8</v>
      </c>
      <c r="C17" s="38">
        <f>C7+C8+C9+C10+C12+C13+C14+C15</f>
        <v>1216381</v>
      </c>
      <c r="D17" s="39"/>
      <c r="E17" s="38">
        <f>E7+E8+E9+E10+E12+E13+E14+E15</f>
        <v>966673</v>
      </c>
    </row>
    <row r="18" spans="1:5" ht="13.5" thickTop="1" x14ac:dyDescent="0.2">
      <c r="A18" s="35" t="s">
        <v>23</v>
      </c>
      <c r="B18" s="33" t="s">
        <v>8</v>
      </c>
      <c r="C18" s="36"/>
      <c r="D18" s="33"/>
      <c r="E18" s="36"/>
    </row>
    <row r="19" spans="1:5" x14ac:dyDescent="0.2">
      <c r="A19" s="35" t="s">
        <v>24</v>
      </c>
      <c r="B19" s="33" t="s">
        <v>8</v>
      </c>
      <c r="C19" s="36"/>
      <c r="D19" s="33"/>
      <c r="E19" s="36"/>
    </row>
    <row r="20" spans="1:5" x14ac:dyDescent="0.2">
      <c r="A20" s="36" t="s">
        <v>26</v>
      </c>
      <c r="B20" s="33">
        <v>15</v>
      </c>
      <c r="C20" s="37">
        <v>10063</v>
      </c>
      <c r="D20" s="37"/>
      <c r="E20" s="37">
        <v>15434</v>
      </c>
    </row>
    <row r="21" spans="1:5" ht="13.5" thickBot="1" x14ac:dyDescent="0.25">
      <c r="A21" s="36" t="s">
        <v>25</v>
      </c>
      <c r="B21" s="33">
        <v>16</v>
      </c>
      <c r="C21" s="37">
        <v>45609</v>
      </c>
      <c r="D21" s="37"/>
      <c r="E21" s="37">
        <v>53215</v>
      </c>
    </row>
    <row r="22" spans="1:5" ht="13.5" thickBot="1" x14ac:dyDescent="0.25">
      <c r="A22" s="36"/>
      <c r="B22" s="33" t="s">
        <v>8</v>
      </c>
      <c r="C22" s="40">
        <f>SUM(C20:C21)</f>
        <v>55672</v>
      </c>
      <c r="D22" s="41"/>
      <c r="E22" s="40">
        <f>SUM(E20:E21)</f>
        <v>68649</v>
      </c>
    </row>
    <row r="23" spans="1:5" x14ac:dyDescent="0.2">
      <c r="A23" s="35" t="s">
        <v>27</v>
      </c>
      <c r="B23" s="33" t="s">
        <v>8</v>
      </c>
      <c r="C23" s="36"/>
      <c r="D23" s="33"/>
      <c r="E23" s="36"/>
    </row>
    <row r="24" spans="1:5" x14ac:dyDescent="0.2">
      <c r="A24" s="36" t="s">
        <v>28</v>
      </c>
      <c r="B24" s="33" t="s">
        <v>33</v>
      </c>
      <c r="C24" s="37">
        <v>2256804</v>
      </c>
      <c r="D24" s="37"/>
      <c r="E24" s="37">
        <v>2256804</v>
      </c>
    </row>
    <row r="25" spans="1:5" ht="13.5" thickBot="1" x14ac:dyDescent="0.25">
      <c r="A25" s="36" t="s">
        <v>30</v>
      </c>
      <c r="B25" s="33" t="s">
        <v>8</v>
      </c>
      <c r="C25" s="42">
        <v>-1096095</v>
      </c>
      <c r="D25" s="43"/>
      <c r="E25" s="42">
        <v>-1358780</v>
      </c>
    </row>
    <row r="26" spans="1:5" ht="13.5" thickBot="1" x14ac:dyDescent="0.25">
      <c r="A26" s="35"/>
      <c r="B26" s="33" t="s">
        <v>8</v>
      </c>
      <c r="C26" s="40">
        <f>SUM(C24:C25)</f>
        <v>1160709</v>
      </c>
      <c r="D26" s="41"/>
      <c r="E26" s="40">
        <f>SUM(E24:E25)</f>
        <v>898024</v>
      </c>
    </row>
    <row r="27" spans="1:5" ht="13.5" thickBot="1" x14ac:dyDescent="0.25">
      <c r="A27" s="35" t="s">
        <v>31</v>
      </c>
      <c r="B27" s="33" t="s">
        <v>8</v>
      </c>
      <c r="C27" s="44">
        <f>C22+C26</f>
        <v>1216381</v>
      </c>
      <c r="D27" s="45"/>
      <c r="E27" s="44">
        <f>E22+E26</f>
        <v>966673</v>
      </c>
    </row>
    <row r="28" spans="1:5" ht="13.5" thickTop="1" x14ac:dyDescent="0.2">
      <c r="A28" s="36"/>
      <c r="B28" s="33" t="s">
        <v>8</v>
      </c>
      <c r="C28" s="36"/>
      <c r="D28" s="33"/>
      <c r="E28" s="36"/>
    </row>
    <row r="29" spans="1:5" x14ac:dyDescent="0.2">
      <c r="A29" s="36" t="s">
        <v>32</v>
      </c>
      <c r="B29" s="33" t="s">
        <v>34</v>
      </c>
      <c r="C29" s="46">
        <v>471.92776647452035</v>
      </c>
      <c r="D29" s="33"/>
      <c r="E29" s="46">
        <v>364.81340379604535</v>
      </c>
    </row>
    <row r="30" spans="1:5" x14ac:dyDescent="0.2">
      <c r="A30" s="36"/>
      <c r="B30" s="33"/>
      <c r="C30" s="46"/>
      <c r="D30" s="33"/>
      <c r="E30" s="46"/>
    </row>
    <row r="31" spans="1:5" x14ac:dyDescent="0.2">
      <c r="A31" s="36"/>
      <c r="B31" s="33"/>
      <c r="C31" s="46"/>
      <c r="D31" s="33"/>
      <c r="E31" s="46"/>
    </row>
    <row r="32" spans="1:5" x14ac:dyDescent="0.2">
      <c r="A32" s="36"/>
      <c r="B32" s="33"/>
      <c r="C32" s="46"/>
      <c r="D32" s="33"/>
      <c r="E32" s="46"/>
    </row>
    <row r="35" spans="1:18" s="31" customFormat="1" x14ac:dyDescent="0.2">
      <c r="A35" s="30"/>
      <c r="C35" s="47"/>
      <c r="D35" s="47"/>
      <c r="E35" s="47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</row>
    <row r="36" spans="1:18" s="31" customFormat="1" ht="15" x14ac:dyDescent="0.2">
      <c r="A36" s="62" t="s">
        <v>94</v>
      </c>
      <c r="B36" s="66"/>
      <c r="C36" s="65"/>
      <c r="D36" s="8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</row>
    <row r="37" spans="1:18" s="31" customFormat="1" ht="15" x14ac:dyDescent="0.2">
      <c r="A37" s="67" t="s">
        <v>95</v>
      </c>
      <c r="B37" s="63"/>
      <c r="C37" s="82" t="s">
        <v>96</v>
      </c>
      <c r="D37" s="82"/>
      <c r="E37" s="49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</row>
    <row r="38" spans="1:18" s="31" customFormat="1" ht="15" x14ac:dyDescent="0.2">
      <c r="A38" s="68"/>
      <c r="B38" s="69"/>
      <c r="C38" s="3" t="s">
        <v>97</v>
      </c>
      <c r="D38" s="8"/>
      <c r="E38" s="49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</row>
    <row r="39" spans="1:18" s="31" customFormat="1" ht="15" x14ac:dyDescent="0.2">
      <c r="A39" s="83"/>
      <c r="B39" s="83"/>
      <c r="C39" s="83"/>
      <c r="D39" s="8"/>
      <c r="E39" s="49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</row>
    <row r="40" spans="1:18" s="31" customFormat="1" ht="15" x14ac:dyDescent="0.2">
      <c r="A40" s="62" t="s">
        <v>98</v>
      </c>
      <c r="B40" s="65"/>
      <c r="C40" s="65"/>
      <c r="D40" s="8"/>
      <c r="E40" s="49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</row>
    <row r="41" spans="1:18" ht="15" x14ac:dyDescent="0.2">
      <c r="A41" s="67" t="s">
        <v>99</v>
      </c>
      <c r="B41" s="64"/>
      <c r="C41" s="82" t="s">
        <v>96</v>
      </c>
      <c r="D41" s="82"/>
    </row>
    <row r="42" spans="1:18" ht="15" x14ac:dyDescent="0.2">
      <c r="A42" s="68"/>
      <c r="B42" s="64"/>
      <c r="C42" s="3" t="s">
        <v>97</v>
      </c>
      <c r="D42" s="8"/>
    </row>
    <row r="43" spans="1:18" x14ac:dyDescent="0.2">
      <c r="E43" s="30">
        <v>1</v>
      </c>
    </row>
  </sheetData>
  <mergeCells count="6">
    <mergeCell ref="C37:D37"/>
    <mergeCell ref="A39:C39"/>
    <mergeCell ref="C41:D41"/>
    <mergeCell ref="A1:E1"/>
    <mergeCell ref="A2:E2"/>
    <mergeCell ref="A3:E3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B22D8-4BBE-4AAE-8DCA-DD187F368FB5}">
  <sheetPr>
    <pageSetUpPr fitToPage="1"/>
  </sheetPr>
  <dimension ref="A1:E31"/>
  <sheetViews>
    <sheetView view="pageBreakPreview" zoomScale="91" zoomScaleNormal="100" zoomScaleSheetLayoutView="91" workbookViewId="0">
      <selection activeCell="C9" sqref="C9"/>
    </sheetView>
  </sheetViews>
  <sheetFormatPr defaultRowHeight="12.75" x14ac:dyDescent="0.2"/>
  <cols>
    <col min="1" max="1" width="57.5703125" style="30" customWidth="1"/>
    <col min="2" max="2" width="9.140625" style="31"/>
    <col min="3" max="3" width="19.5703125" style="30" customWidth="1"/>
    <col min="4" max="4" width="1.42578125" style="30" customWidth="1"/>
    <col min="5" max="5" width="19.85546875" style="30" customWidth="1"/>
    <col min="6" max="16384" width="9.140625" style="30"/>
  </cols>
  <sheetData>
    <row r="1" spans="1:5" ht="23.25" customHeight="1" x14ac:dyDescent="0.2">
      <c r="A1" s="84" t="s">
        <v>0</v>
      </c>
      <c r="B1" s="84"/>
      <c r="C1" s="84"/>
      <c r="D1" s="1"/>
      <c r="E1" s="50"/>
    </row>
    <row r="2" spans="1:5" ht="20.25" customHeight="1" x14ac:dyDescent="0.2">
      <c r="A2" s="84" t="s">
        <v>35</v>
      </c>
      <c r="B2" s="84"/>
      <c r="C2" s="84"/>
      <c r="D2" s="1"/>
      <c r="E2" s="50"/>
    </row>
    <row r="3" spans="1:5" ht="27.75" customHeight="1" x14ac:dyDescent="0.2">
      <c r="A3" s="84" t="s">
        <v>53</v>
      </c>
      <c r="B3" s="84"/>
      <c r="C3" s="84"/>
      <c r="D3" s="1"/>
      <c r="E3" s="50"/>
    </row>
    <row r="4" spans="1:5" ht="38.25" x14ac:dyDescent="0.2">
      <c r="A4" s="32" t="s">
        <v>3</v>
      </c>
      <c r="B4" s="33" t="s">
        <v>4</v>
      </c>
      <c r="C4" s="60" t="s">
        <v>36</v>
      </c>
      <c r="D4" s="60"/>
      <c r="E4" s="60" t="s">
        <v>37</v>
      </c>
    </row>
    <row r="5" spans="1:5" ht="19.5" customHeight="1" x14ac:dyDescent="0.2">
      <c r="A5" s="36" t="s">
        <v>38</v>
      </c>
      <c r="B5" s="33">
        <v>3</v>
      </c>
      <c r="C5" s="51">
        <v>393194</v>
      </c>
      <c r="D5" s="51"/>
      <c r="E5" s="51">
        <v>33784</v>
      </c>
    </row>
    <row r="6" spans="1:5" ht="19.5" customHeight="1" thickBot="1" x14ac:dyDescent="0.25">
      <c r="A6" s="36" t="s">
        <v>39</v>
      </c>
      <c r="B6" s="33">
        <v>4</v>
      </c>
      <c r="C6" s="42">
        <v>-74</v>
      </c>
      <c r="D6" s="42"/>
      <c r="E6" s="42">
        <v>-97</v>
      </c>
    </row>
    <row r="7" spans="1:5" x14ac:dyDescent="0.2">
      <c r="A7" s="35" t="s">
        <v>40</v>
      </c>
      <c r="B7" s="33" t="s">
        <v>8</v>
      </c>
      <c r="C7" s="52">
        <f>SUM(C5:C6)</f>
        <v>393120</v>
      </c>
      <c r="D7" s="52"/>
      <c r="E7" s="52">
        <f>SUM(E5:E6)</f>
        <v>33687</v>
      </c>
    </row>
    <row r="8" spans="1:5" ht="18.75" customHeight="1" x14ac:dyDescent="0.2">
      <c r="A8" s="36" t="s">
        <v>41</v>
      </c>
      <c r="B8" s="33">
        <v>5</v>
      </c>
      <c r="C8" s="51">
        <v>2792</v>
      </c>
      <c r="D8" s="51"/>
      <c r="E8" s="51">
        <v>121176</v>
      </c>
    </row>
    <row r="9" spans="1:5" ht="18.75" customHeight="1" x14ac:dyDescent="0.2">
      <c r="A9" s="36" t="s">
        <v>42</v>
      </c>
      <c r="B9" s="33">
        <v>6</v>
      </c>
      <c r="C9" s="51">
        <v>-135301</v>
      </c>
      <c r="D9" s="51"/>
      <c r="E9" s="51">
        <v>-121345</v>
      </c>
    </row>
    <row r="10" spans="1:5" ht="18.75" customHeight="1" thickBot="1" x14ac:dyDescent="0.25">
      <c r="A10" s="36" t="s">
        <v>43</v>
      </c>
      <c r="B10" s="33">
        <v>7</v>
      </c>
      <c r="C10" s="42">
        <v>1708</v>
      </c>
      <c r="D10" s="53"/>
      <c r="E10" s="42">
        <v>547</v>
      </c>
    </row>
    <row r="11" spans="1:5" x14ac:dyDescent="0.2">
      <c r="A11" s="35" t="s">
        <v>44</v>
      </c>
      <c r="B11" s="33" t="s">
        <v>8</v>
      </c>
      <c r="C11" s="52">
        <f t="shared" ref="C11:E11" si="0">SUM(C7:C10)</f>
        <v>262319</v>
      </c>
      <c r="D11" s="52"/>
      <c r="E11" s="52">
        <f t="shared" si="0"/>
        <v>34065</v>
      </c>
    </row>
    <row r="12" spans="1:5" ht="18" customHeight="1" x14ac:dyDescent="0.2">
      <c r="A12" s="36" t="s">
        <v>45</v>
      </c>
      <c r="B12" s="33" t="s">
        <v>8</v>
      </c>
      <c r="C12" s="51">
        <v>366</v>
      </c>
      <c r="D12" s="51"/>
      <c r="E12" s="51">
        <v>-2940</v>
      </c>
    </row>
    <row r="13" spans="1:5" x14ac:dyDescent="0.2">
      <c r="A13" s="35" t="s">
        <v>46</v>
      </c>
      <c r="B13" s="33" t="s">
        <v>8</v>
      </c>
      <c r="C13" s="52">
        <f t="shared" ref="C13" si="1">SUM(C11:C12)</f>
        <v>262685</v>
      </c>
      <c r="D13" s="52"/>
      <c r="E13" s="52">
        <f>SUM(E11:E12)</f>
        <v>31125</v>
      </c>
    </row>
    <row r="14" spans="1:5" ht="15.75" customHeight="1" thickBot="1" x14ac:dyDescent="0.25">
      <c r="A14" s="36" t="s">
        <v>47</v>
      </c>
      <c r="B14" s="33"/>
      <c r="C14" s="42">
        <v>0</v>
      </c>
      <c r="D14" s="54"/>
      <c r="E14" s="42">
        <v>0</v>
      </c>
    </row>
    <row r="15" spans="1:5" x14ac:dyDescent="0.2">
      <c r="A15" s="35" t="s">
        <v>48</v>
      </c>
      <c r="B15" s="33" t="s">
        <v>8</v>
      </c>
      <c r="C15" s="52">
        <f t="shared" ref="C15:E15" si="2">SUM(C13:C14)</f>
        <v>262685</v>
      </c>
      <c r="D15" s="52"/>
      <c r="E15" s="52">
        <f t="shared" si="2"/>
        <v>31125</v>
      </c>
    </row>
    <row r="16" spans="1:5" ht="16.5" customHeight="1" thickBot="1" x14ac:dyDescent="0.25">
      <c r="A16" s="36" t="s">
        <v>49</v>
      </c>
      <c r="B16" s="33" t="s">
        <v>8</v>
      </c>
      <c r="C16" s="54">
        <v>0</v>
      </c>
      <c r="D16" s="54"/>
      <c r="E16" s="54">
        <v>0</v>
      </c>
    </row>
    <row r="17" spans="1:5" ht="13.5" thickBot="1" x14ac:dyDescent="0.25">
      <c r="A17" s="35" t="s">
        <v>50</v>
      </c>
      <c r="B17" s="33" t="s">
        <v>8</v>
      </c>
      <c r="C17" s="55">
        <f>SUM(C15:C16)</f>
        <v>262685</v>
      </c>
      <c r="D17" s="55"/>
      <c r="E17" s="55">
        <f t="shared" ref="E17" si="3">SUM(E15:E16)</f>
        <v>31125</v>
      </c>
    </row>
    <row r="18" spans="1:5" ht="13.5" thickTop="1" x14ac:dyDescent="0.2">
      <c r="A18" s="36"/>
      <c r="B18" s="33" t="s">
        <v>8</v>
      </c>
      <c r="C18" s="43"/>
      <c r="D18" s="43"/>
      <c r="E18" s="43"/>
    </row>
    <row r="19" spans="1:5" ht="13.5" thickBot="1" x14ac:dyDescent="0.25">
      <c r="A19" s="36" t="s">
        <v>51</v>
      </c>
      <c r="B19" s="33" t="s">
        <v>52</v>
      </c>
      <c r="C19" s="56">
        <v>119.92551912136848</v>
      </c>
      <c r="D19" s="57"/>
      <c r="E19" s="56">
        <v>15.846213124731237</v>
      </c>
    </row>
    <row r="20" spans="1:5" x14ac:dyDescent="0.2">
      <c r="A20" s="58"/>
    </row>
    <row r="22" spans="1:5" x14ac:dyDescent="0.2">
      <c r="C22" s="48"/>
      <c r="D22" s="48"/>
      <c r="E22" s="59"/>
    </row>
    <row r="23" spans="1:5" x14ac:dyDescent="0.2">
      <c r="C23" s="48"/>
      <c r="D23" s="48"/>
    </row>
    <row r="24" spans="1:5" ht="15" x14ac:dyDescent="0.2">
      <c r="A24" s="62" t="s">
        <v>94</v>
      </c>
      <c r="B24" s="66"/>
      <c r="C24" s="65"/>
      <c r="D24" s="8"/>
      <c r="E24" s="59"/>
    </row>
    <row r="25" spans="1:5" ht="15" x14ac:dyDescent="0.2">
      <c r="A25" s="67" t="s">
        <v>95</v>
      </c>
      <c r="B25" s="63"/>
      <c r="C25" s="82" t="s">
        <v>96</v>
      </c>
      <c r="D25" s="82"/>
    </row>
    <row r="26" spans="1:5" ht="15" x14ac:dyDescent="0.2">
      <c r="A26" s="68"/>
      <c r="B26" s="69"/>
      <c r="C26" s="3" t="s">
        <v>97</v>
      </c>
      <c r="D26" s="8"/>
    </row>
    <row r="27" spans="1:5" ht="15" x14ac:dyDescent="0.2">
      <c r="A27" s="83"/>
      <c r="B27" s="83"/>
      <c r="C27" s="83"/>
      <c r="D27" s="8"/>
    </row>
    <row r="28" spans="1:5" ht="15" x14ac:dyDescent="0.2">
      <c r="A28" s="62" t="s">
        <v>98</v>
      </c>
      <c r="B28" s="65"/>
      <c r="C28" s="65"/>
      <c r="D28" s="8"/>
    </row>
    <row r="29" spans="1:5" ht="15" x14ac:dyDescent="0.2">
      <c r="A29" s="67" t="s">
        <v>99</v>
      </c>
      <c r="B29" s="64"/>
      <c r="C29" s="82" t="s">
        <v>96</v>
      </c>
      <c r="D29" s="82"/>
    </row>
    <row r="30" spans="1:5" ht="15" x14ac:dyDescent="0.2">
      <c r="A30" s="68"/>
      <c r="B30" s="64"/>
      <c r="C30" s="3" t="s">
        <v>97</v>
      </c>
      <c r="D30" s="8"/>
    </row>
    <row r="31" spans="1:5" x14ac:dyDescent="0.2">
      <c r="E31" s="30">
        <v>2</v>
      </c>
    </row>
  </sheetData>
  <mergeCells count="6">
    <mergeCell ref="C25:D25"/>
    <mergeCell ref="A27:C27"/>
    <mergeCell ref="C29:D29"/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AA030-DC59-4E86-B8D4-D5526639B9CB}">
  <sheetPr>
    <pageSetUpPr fitToPage="1"/>
  </sheetPr>
  <dimension ref="A1:E54"/>
  <sheetViews>
    <sheetView view="pageBreakPreview" topLeftCell="A14" zoomScaleNormal="100" zoomScaleSheetLayoutView="100" workbookViewId="0">
      <selection activeCell="G53" sqref="G53"/>
    </sheetView>
  </sheetViews>
  <sheetFormatPr defaultRowHeight="12.75" x14ac:dyDescent="0.2"/>
  <cols>
    <col min="1" max="1" width="63.42578125" style="8" customWidth="1"/>
    <col min="2" max="2" width="9.140625" style="28"/>
    <col min="3" max="3" width="17.7109375" style="29" customWidth="1"/>
    <col min="4" max="4" width="17.85546875" style="8" customWidth="1"/>
    <col min="5" max="5" width="9.140625" style="8"/>
    <col min="6" max="6" width="10" style="8" bestFit="1" customWidth="1"/>
    <col min="7" max="7" width="9.140625" style="8"/>
    <col min="8" max="8" width="14.85546875" style="8" customWidth="1"/>
    <col min="9" max="9" width="11.42578125" style="8" bestFit="1" customWidth="1"/>
    <col min="10" max="16384" width="9.140625" style="8"/>
  </cols>
  <sheetData>
    <row r="1" spans="1:5" x14ac:dyDescent="0.2">
      <c r="A1" s="84" t="s">
        <v>0</v>
      </c>
      <c r="B1" s="84"/>
      <c r="C1" s="84"/>
      <c r="D1" s="84"/>
    </row>
    <row r="2" spans="1:5" x14ac:dyDescent="0.2">
      <c r="A2" s="84" t="s">
        <v>100</v>
      </c>
      <c r="B2" s="84"/>
      <c r="C2" s="84"/>
      <c r="D2" s="84"/>
    </row>
    <row r="3" spans="1:5" x14ac:dyDescent="0.2">
      <c r="A3" s="84" t="s">
        <v>53</v>
      </c>
      <c r="B3" s="84"/>
      <c r="C3" s="84"/>
      <c r="D3" s="84"/>
    </row>
    <row r="4" spans="1:5" x14ac:dyDescent="0.2">
      <c r="A4" s="1"/>
      <c r="B4" s="1"/>
      <c r="C4" s="1"/>
      <c r="D4" s="1"/>
    </row>
    <row r="5" spans="1:5" ht="25.5" x14ac:dyDescent="0.2">
      <c r="C5" s="76" t="s">
        <v>101</v>
      </c>
      <c r="D5" s="76" t="s">
        <v>101</v>
      </c>
    </row>
    <row r="6" spans="1:5" ht="18" customHeight="1" thickBot="1" x14ac:dyDescent="0.25">
      <c r="A6" s="32" t="s">
        <v>3</v>
      </c>
      <c r="B6" s="5" t="s">
        <v>4</v>
      </c>
      <c r="C6" s="6" t="s">
        <v>102</v>
      </c>
      <c r="D6" s="7" t="s">
        <v>103</v>
      </c>
    </row>
    <row r="7" spans="1:5" x14ac:dyDescent="0.2">
      <c r="A7" s="9" t="s">
        <v>54</v>
      </c>
      <c r="B7" s="5" t="s">
        <v>8</v>
      </c>
      <c r="C7" s="10"/>
      <c r="D7" s="11"/>
    </row>
    <row r="8" spans="1:5" x14ac:dyDescent="0.2">
      <c r="A8" s="4" t="s">
        <v>55</v>
      </c>
      <c r="B8" s="5" t="s">
        <v>8</v>
      </c>
      <c r="C8" s="12">
        <v>262685</v>
      </c>
      <c r="D8" s="13">
        <v>31125</v>
      </c>
    </row>
    <row r="9" spans="1:5" x14ac:dyDescent="0.2">
      <c r="A9" s="4" t="s">
        <v>56</v>
      </c>
      <c r="B9" s="5" t="s">
        <v>8</v>
      </c>
      <c r="C9" s="10"/>
      <c r="D9" s="14"/>
    </row>
    <row r="10" spans="1:5" x14ac:dyDescent="0.2">
      <c r="A10" s="4" t="s">
        <v>41</v>
      </c>
      <c r="B10" s="5">
        <v>5</v>
      </c>
      <c r="C10" s="12">
        <v>-3433</v>
      </c>
      <c r="D10" s="13">
        <v>-121176</v>
      </c>
    </row>
    <row r="11" spans="1:5" x14ac:dyDescent="0.2">
      <c r="A11" s="4" t="s">
        <v>57</v>
      </c>
      <c r="B11" s="5">
        <v>6.14</v>
      </c>
      <c r="C11" s="12">
        <v>2443</v>
      </c>
      <c r="D11" s="11">
        <v>2170</v>
      </c>
    </row>
    <row r="12" spans="1:5" x14ac:dyDescent="0.2">
      <c r="A12" s="4" t="s">
        <v>58</v>
      </c>
      <c r="B12" s="5" t="s">
        <v>8</v>
      </c>
      <c r="C12" s="12">
        <v>1067</v>
      </c>
      <c r="D12" s="11">
        <v>236.64322000000067</v>
      </c>
      <c r="E12" s="15"/>
    </row>
    <row r="13" spans="1:5" ht="13.5" thickBot="1" x14ac:dyDescent="0.25">
      <c r="A13" s="4" t="s">
        <v>59</v>
      </c>
      <c r="B13" s="5" t="s">
        <v>8</v>
      </c>
      <c r="C13" s="16">
        <v>62</v>
      </c>
      <c r="D13" s="17">
        <v>583</v>
      </c>
    </row>
    <row r="14" spans="1:5" ht="25.5" x14ac:dyDescent="0.2">
      <c r="A14" s="4" t="s">
        <v>60</v>
      </c>
      <c r="B14" s="5" t="s">
        <v>8</v>
      </c>
      <c r="C14" s="18">
        <f>SUM(C8:C13)</f>
        <v>262824</v>
      </c>
      <c r="D14" s="19">
        <f>SUM(D8:D13)</f>
        <v>-87061.356780000002</v>
      </c>
    </row>
    <row r="15" spans="1:5" x14ac:dyDescent="0.2">
      <c r="A15" s="4" t="s">
        <v>61</v>
      </c>
      <c r="B15" s="5" t="s">
        <v>8</v>
      </c>
      <c r="C15" s="12">
        <v>4821</v>
      </c>
      <c r="D15" s="13">
        <v>-9222</v>
      </c>
    </row>
    <row r="16" spans="1:5" x14ac:dyDescent="0.2">
      <c r="A16" s="4" t="s">
        <v>62</v>
      </c>
      <c r="B16" s="5" t="s">
        <v>8</v>
      </c>
      <c r="C16" s="12">
        <v>6935</v>
      </c>
      <c r="D16" s="13">
        <v>9964.3567800000001</v>
      </c>
    </row>
    <row r="17" spans="1:4" x14ac:dyDescent="0.2">
      <c r="A17" s="4" t="s">
        <v>63</v>
      </c>
      <c r="B17" s="5" t="s">
        <v>8</v>
      </c>
      <c r="C17" s="12">
        <v>-253432</v>
      </c>
      <c r="D17" s="13">
        <v>-996</v>
      </c>
    </row>
    <row r="18" spans="1:4" x14ac:dyDescent="0.2">
      <c r="A18" s="4" t="s">
        <v>64</v>
      </c>
      <c r="B18" s="5" t="s">
        <v>8</v>
      </c>
      <c r="C18" s="12">
        <v>-5372</v>
      </c>
      <c r="D18" s="13">
        <v>485</v>
      </c>
    </row>
    <row r="19" spans="1:4" ht="13.5" thickBot="1" x14ac:dyDescent="0.25">
      <c r="A19" s="4" t="s">
        <v>65</v>
      </c>
      <c r="B19" s="5" t="s">
        <v>8</v>
      </c>
      <c r="C19" s="16">
        <v>-7606</v>
      </c>
      <c r="D19" s="16">
        <v>-7219</v>
      </c>
    </row>
    <row r="20" spans="1:4" ht="25.5" x14ac:dyDescent="0.2">
      <c r="A20" s="4" t="s">
        <v>66</v>
      </c>
      <c r="B20" s="5" t="s">
        <v>8</v>
      </c>
      <c r="C20" s="18">
        <f>SUM(C14:C19)</f>
        <v>8170</v>
      </c>
      <c r="D20" s="19">
        <f>SUM(D14:D19)</f>
        <v>-94049</v>
      </c>
    </row>
    <row r="21" spans="1:4" x14ac:dyDescent="0.2">
      <c r="A21" s="4" t="s">
        <v>67</v>
      </c>
      <c r="B21" s="5"/>
      <c r="C21" s="12">
        <v>2792</v>
      </c>
      <c r="D21" s="20">
        <v>479</v>
      </c>
    </row>
    <row r="22" spans="1:4" ht="13.5" thickBot="1" x14ac:dyDescent="0.25">
      <c r="A22" s="4" t="s">
        <v>68</v>
      </c>
      <c r="B22" s="5" t="s">
        <v>8</v>
      </c>
      <c r="C22" s="11">
        <v>0</v>
      </c>
      <c r="D22" s="11">
        <v>0</v>
      </c>
    </row>
    <row r="23" spans="1:4" ht="29.25" customHeight="1" thickBot="1" x14ac:dyDescent="0.25">
      <c r="A23" s="9" t="s">
        <v>69</v>
      </c>
      <c r="B23" s="5" t="s">
        <v>8</v>
      </c>
      <c r="C23" s="21">
        <f>SUM(C20:C21)</f>
        <v>10962</v>
      </c>
      <c r="D23" s="22">
        <f>SUM(D20:D21)</f>
        <v>-93570</v>
      </c>
    </row>
    <row r="24" spans="1:4" x14ac:dyDescent="0.2">
      <c r="A24" s="4"/>
      <c r="B24" s="5" t="s">
        <v>8</v>
      </c>
      <c r="C24" s="10"/>
      <c r="D24" s="11"/>
    </row>
    <row r="25" spans="1:4" x14ac:dyDescent="0.2">
      <c r="A25" s="9" t="s">
        <v>70</v>
      </c>
      <c r="B25" s="5" t="s">
        <v>8</v>
      </c>
      <c r="C25" s="10"/>
      <c r="D25" s="11"/>
    </row>
    <row r="26" spans="1:4" x14ac:dyDescent="0.2">
      <c r="A26" s="4" t="s">
        <v>71</v>
      </c>
      <c r="B26" s="5">
        <v>14</v>
      </c>
      <c r="C26" s="12">
        <v>-10525</v>
      </c>
      <c r="D26" s="13">
        <v>-123</v>
      </c>
    </row>
    <row r="27" spans="1:4" x14ac:dyDescent="0.2">
      <c r="A27" s="23" t="s">
        <v>72</v>
      </c>
      <c r="B27" s="5"/>
      <c r="C27" s="12">
        <v>0</v>
      </c>
      <c r="D27" s="11">
        <v>3066</v>
      </c>
    </row>
    <row r="28" spans="1:4" x14ac:dyDescent="0.2">
      <c r="A28" s="23" t="s">
        <v>73</v>
      </c>
      <c r="B28" s="5" t="s">
        <v>8</v>
      </c>
      <c r="C28" s="12">
        <v>-11000</v>
      </c>
      <c r="D28" s="13">
        <v>-2570</v>
      </c>
    </row>
    <row r="29" spans="1:4" ht="13.5" thickBot="1" x14ac:dyDescent="0.25">
      <c r="A29" s="23" t="s">
        <v>74</v>
      </c>
      <c r="B29" s="5"/>
      <c r="C29" s="12">
        <v>11000</v>
      </c>
      <c r="D29" s="13">
        <v>0</v>
      </c>
    </row>
    <row r="30" spans="1:4" ht="26.25" thickBot="1" x14ac:dyDescent="0.25">
      <c r="A30" s="9" t="s">
        <v>75</v>
      </c>
      <c r="B30" s="5" t="s">
        <v>8</v>
      </c>
      <c r="C30" s="21">
        <f>SUM(C26:C29)</f>
        <v>-10525</v>
      </c>
      <c r="D30" s="22">
        <f>SUM(D26:D29)</f>
        <v>373</v>
      </c>
    </row>
    <row r="31" spans="1:4" x14ac:dyDescent="0.2">
      <c r="A31" s="4"/>
      <c r="B31" s="5"/>
      <c r="C31" s="10"/>
      <c r="D31" s="11"/>
    </row>
    <row r="32" spans="1:4" x14ac:dyDescent="0.2">
      <c r="A32" s="9" t="s">
        <v>76</v>
      </c>
      <c r="B32" s="5"/>
      <c r="C32" s="10"/>
    </row>
    <row r="33" spans="1:4" ht="13.5" thickBot="1" x14ac:dyDescent="0.25">
      <c r="A33" s="4" t="s">
        <v>77</v>
      </c>
      <c r="B33" s="5" t="s">
        <v>33</v>
      </c>
      <c r="C33" s="12">
        <v>0</v>
      </c>
      <c r="D33" s="11">
        <v>87000</v>
      </c>
    </row>
    <row r="34" spans="1:4" ht="13.5" hidden="1" thickBot="1" x14ac:dyDescent="0.25">
      <c r="A34" s="4" t="s">
        <v>78</v>
      </c>
      <c r="B34" s="5" t="s">
        <v>29</v>
      </c>
      <c r="C34" s="10"/>
      <c r="D34" s="5">
        <v>0</v>
      </c>
    </row>
    <row r="35" spans="1:4" ht="13.5" hidden="1" thickBot="1" x14ac:dyDescent="0.25">
      <c r="A35" s="4" t="s">
        <v>79</v>
      </c>
      <c r="B35" s="5" t="s">
        <v>29</v>
      </c>
      <c r="C35" s="10"/>
      <c r="D35" s="5">
        <v>0</v>
      </c>
    </row>
    <row r="36" spans="1:4" ht="13.5" thickBot="1" x14ac:dyDescent="0.25">
      <c r="A36" s="9" t="s">
        <v>80</v>
      </c>
      <c r="B36" s="5" t="s">
        <v>8</v>
      </c>
      <c r="C36" s="24">
        <f>SUM(C33:C35)</f>
        <v>0</v>
      </c>
      <c r="D36" s="24">
        <f>SUM(D33:D35)</f>
        <v>87000</v>
      </c>
    </row>
    <row r="37" spans="1:4" x14ac:dyDescent="0.2">
      <c r="A37" s="9"/>
      <c r="B37" s="5"/>
      <c r="C37" s="10"/>
      <c r="D37" s="5"/>
    </row>
    <row r="38" spans="1:4" x14ac:dyDescent="0.2">
      <c r="A38" s="4" t="s">
        <v>81</v>
      </c>
      <c r="B38" s="5" t="s">
        <v>8</v>
      </c>
      <c r="C38" s="12">
        <f>C36+C30+C23</f>
        <v>437</v>
      </c>
      <c r="D38" s="13">
        <f>D36+D30+D23</f>
        <v>-6197</v>
      </c>
    </row>
    <row r="39" spans="1:4" x14ac:dyDescent="0.2">
      <c r="A39" s="4" t="s">
        <v>82</v>
      </c>
      <c r="B39" s="5" t="s">
        <v>8</v>
      </c>
      <c r="C39" s="12">
        <v>-61</v>
      </c>
      <c r="D39" s="13">
        <v>-583</v>
      </c>
    </row>
    <row r="40" spans="1:4" ht="13.5" thickBot="1" x14ac:dyDescent="0.25">
      <c r="A40" s="4" t="s">
        <v>83</v>
      </c>
      <c r="B40" s="5"/>
      <c r="C40" s="25">
        <v>5480</v>
      </c>
      <c r="D40" s="26">
        <v>8822</v>
      </c>
    </row>
    <row r="41" spans="1:4" ht="13.5" thickBot="1" x14ac:dyDescent="0.25">
      <c r="A41" s="9" t="s">
        <v>84</v>
      </c>
      <c r="B41" s="5">
        <v>8</v>
      </c>
      <c r="C41" s="27">
        <f>SUM(C38:C40)</f>
        <v>5856</v>
      </c>
      <c r="D41" s="27">
        <f>SUM(D38:D40)</f>
        <v>2042</v>
      </c>
    </row>
    <row r="42" spans="1:4" ht="13.5" thickTop="1" x14ac:dyDescent="0.2"/>
    <row r="44" spans="1:4" x14ac:dyDescent="0.2">
      <c r="A44" s="36" t="s">
        <v>94</v>
      </c>
      <c r="B44" s="70"/>
      <c r="C44" s="71"/>
    </row>
    <row r="45" spans="1:4" ht="30" customHeight="1" x14ac:dyDescent="0.2">
      <c r="A45" s="72" t="s">
        <v>95</v>
      </c>
      <c r="B45" s="41"/>
      <c r="C45" s="86" t="s">
        <v>96</v>
      </c>
      <c r="D45" s="86"/>
    </row>
    <row r="46" spans="1:4" x14ac:dyDescent="0.2">
      <c r="A46" s="73"/>
      <c r="B46" s="74"/>
      <c r="C46" s="33" t="s">
        <v>97</v>
      </c>
    </row>
    <row r="47" spans="1:4" x14ac:dyDescent="0.2">
      <c r="A47" s="85"/>
      <c r="B47" s="85"/>
      <c r="C47" s="85"/>
    </row>
    <row r="48" spans="1:4" x14ac:dyDescent="0.2">
      <c r="A48" s="36" t="s">
        <v>98</v>
      </c>
      <c r="B48" s="71"/>
      <c r="C48" s="71"/>
    </row>
    <row r="49" spans="1:4" ht="30" customHeight="1" x14ac:dyDescent="0.2">
      <c r="A49" s="72" t="s">
        <v>99</v>
      </c>
      <c r="B49" s="75"/>
      <c r="C49" s="86" t="s">
        <v>96</v>
      </c>
      <c r="D49" s="86"/>
    </row>
    <row r="50" spans="1:4" x14ac:dyDescent="0.2">
      <c r="A50" s="73"/>
      <c r="B50" s="75"/>
      <c r="C50" s="33" t="s">
        <v>97</v>
      </c>
    </row>
    <row r="54" spans="1:4" x14ac:dyDescent="0.2">
      <c r="D54" s="8">
        <v>3</v>
      </c>
    </row>
  </sheetData>
  <mergeCells count="6">
    <mergeCell ref="A47:C47"/>
    <mergeCell ref="C45:D45"/>
    <mergeCell ref="C49:D49"/>
    <mergeCell ref="A1:D1"/>
    <mergeCell ref="A2:D2"/>
    <mergeCell ref="A3:D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6F435-3540-4E73-94D3-C605038A80F2}">
  <sheetPr>
    <pageSetUpPr fitToPage="1"/>
  </sheetPr>
  <dimension ref="A1:E26"/>
  <sheetViews>
    <sheetView view="pageBreakPreview" zoomScaleNormal="100" zoomScaleSheetLayoutView="100" workbookViewId="0">
      <selection activeCell="D15" sqref="D15"/>
    </sheetView>
  </sheetViews>
  <sheetFormatPr defaultRowHeight="12.75" x14ac:dyDescent="0.2"/>
  <cols>
    <col min="1" max="1" width="50" style="30" customWidth="1"/>
    <col min="2" max="2" width="23.85546875" style="30" customWidth="1"/>
    <col min="3" max="3" width="23" style="30" customWidth="1"/>
    <col min="4" max="4" width="20.42578125" style="79" customWidth="1"/>
    <col min="5" max="5" width="13.85546875" style="30" customWidth="1"/>
    <col min="6" max="16384" width="9.140625" style="30"/>
  </cols>
  <sheetData>
    <row r="1" spans="1:5" x14ac:dyDescent="0.2">
      <c r="A1" s="84" t="s">
        <v>0</v>
      </c>
      <c r="B1" s="84"/>
      <c r="C1" s="84"/>
      <c r="D1" s="84"/>
    </row>
    <row r="2" spans="1:5" x14ac:dyDescent="0.2">
      <c r="A2" s="84" t="s">
        <v>85</v>
      </c>
      <c r="B2" s="84"/>
      <c r="C2" s="84"/>
      <c r="D2" s="84"/>
    </row>
    <row r="3" spans="1:5" x14ac:dyDescent="0.2">
      <c r="A3" s="84" t="s">
        <v>86</v>
      </c>
      <c r="B3" s="84"/>
      <c r="C3" s="84"/>
      <c r="D3" s="84"/>
    </row>
    <row r="5" spans="1:5" ht="39" thickBot="1" x14ac:dyDescent="0.25">
      <c r="A5" s="32" t="s">
        <v>3</v>
      </c>
      <c r="B5" s="61" t="s">
        <v>28</v>
      </c>
      <c r="C5" s="61" t="s">
        <v>87</v>
      </c>
      <c r="D5" s="61" t="s">
        <v>88</v>
      </c>
    </row>
    <row r="6" spans="1:5" x14ac:dyDescent="0.2">
      <c r="A6" s="35" t="s">
        <v>89</v>
      </c>
      <c r="B6" s="45">
        <f>2077479+15071-10070-1</f>
        <v>2082479</v>
      </c>
      <c r="C6" s="52">
        <v>-1524788</v>
      </c>
      <c r="D6" s="45">
        <f>SUM(B6:C6)</f>
        <v>557691</v>
      </c>
    </row>
    <row r="7" spans="1:5" x14ac:dyDescent="0.2">
      <c r="A7" s="36" t="s">
        <v>90</v>
      </c>
      <c r="B7" s="45">
        <v>0</v>
      </c>
      <c r="C7" s="51">
        <v>31125</v>
      </c>
      <c r="D7" s="77">
        <v>31125</v>
      </c>
    </row>
    <row r="8" spans="1:5" ht="13.5" thickBot="1" x14ac:dyDescent="0.25">
      <c r="A8" s="36" t="s">
        <v>77</v>
      </c>
      <c r="B8" s="51">
        <v>87000</v>
      </c>
      <c r="C8" s="52">
        <v>0</v>
      </c>
      <c r="D8" s="77">
        <v>87000</v>
      </c>
    </row>
    <row r="9" spans="1:5" ht="21" customHeight="1" thickBot="1" x14ac:dyDescent="0.25">
      <c r="A9" s="35" t="s">
        <v>91</v>
      </c>
      <c r="B9" s="78">
        <f>SUM(B6:B8)</f>
        <v>2169479</v>
      </c>
      <c r="C9" s="55">
        <v>-1493663</v>
      </c>
      <c r="D9" s="78">
        <f>SUM(D6:D8)</f>
        <v>675816</v>
      </c>
    </row>
    <row r="10" spans="1:5" ht="16.5" customHeight="1" thickTop="1" x14ac:dyDescent="0.2">
      <c r="A10" s="36" t="s">
        <v>90</v>
      </c>
      <c r="B10" s="52">
        <v>0</v>
      </c>
      <c r="C10" s="51">
        <v>134883</v>
      </c>
      <c r="D10" s="77">
        <f>SUM(B10:C10)</f>
        <v>134883</v>
      </c>
    </row>
    <row r="11" spans="1:5" ht="13.5" thickBot="1" x14ac:dyDescent="0.25">
      <c r="A11" s="36" t="s">
        <v>77</v>
      </c>
      <c r="B11" s="37">
        <v>87325</v>
      </c>
      <c r="C11" s="52">
        <v>0</v>
      </c>
      <c r="D11" s="77">
        <f>SUM(B11:C11)</f>
        <v>87325</v>
      </c>
    </row>
    <row r="12" spans="1:5" ht="13.5" thickBot="1" x14ac:dyDescent="0.25">
      <c r="A12" s="35" t="s">
        <v>92</v>
      </c>
      <c r="B12" s="78">
        <f>SUM(B9:B11)</f>
        <v>2256804</v>
      </c>
      <c r="C12" s="55">
        <f>SUM(C9:C11)</f>
        <v>-1358780</v>
      </c>
      <c r="D12" s="78">
        <f>SUM(D9:D11)</f>
        <v>898024</v>
      </c>
      <c r="E12" s="47"/>
    </row>
    <row r="13" spans="1:5" ht="15" customHeight="1" thickTop="1" x14ac:dyDescent="0.2">
      <c r="A13" s="36" t="s">
        <v>90</v>
      </c>
      <c r="B13" s="45">
        <v>0</v>
      </c>
      <c r="C13" s="51">
        <v>262685</v>
      </c>
      <c r="D13" s="77">
        <f>SUM(B13:C13)</f>
        <v>262685</v>
      </c>
      <c r="E13" s="47"/>
    </row>
    <row r="14" spans="1:5" ht="13.5" thickBot="1" x14ac:dyDescent="0.25">
      <c r="A14" s="36" t="s">
        <v>77</v>
      </c>
      <c r="B14" s="41">
        <v>0</v>
      </c>
      <c r="C14" s="52">
        <v>0</v>
      </c>
      <c r="D14" s="77">
        <f>SUM(B14:C14)</f>
        <v>0</v>
      </c>
      <c r="E14" s="47"/>
    </row>
    <row r="15" spans="1:5" ht="13.5" thickBot="1" x14ac:dyDescent="0.25">
      <c r="A15" s="35" t="s">
        <v>93</v>
      </c>
      <c r="B15" s="78">
        <f>SUM(B12:B14)</f>
        <v>2256804</v>
      </c>
      <c r="C15" s="55">
        <f>SUM(C12:C14)</f>
        <v>-1096095</v>
      </c>
      <c r="D15" s="78">
        <f>SUM(D12:D14)</f>
        <v>1160709</v>
      </c>
      <c r="E15" s="47"/>
    </row>
    <row r="16" spans="1:5" ht="15" customHeight="1" thickTop="1" x14ac:dyDescent="0.2">
      <c r="A16" s="75"/>
      <c r="B16" s="71"/>
      <c r="C16" s="75"/>
    </row>
    <row r="17" spans="1:4" x14ac:dyDescent="0.2">
      <c r="A17" s="75"/>
      <c r="B17" s="71"/>
      <c r="C17" s="33"/>
    </row>
    <row r="18" spans="1:4" x14ac:dyDescent="0.2">
      <c r="A18" s="75"/>
      <c r="B18" s="33"/>
      <c r="C18" s="33"/>
    </row>
    <row r="19" spans="1:4" x14ac:dyDescent="0.2">
      <c r="A19" s="36" t="s">
        <v>94</v>
      </c>
      <c r="B19" s="70"/>
      <c r="C19" s="71"/>
    </row>
    <row r="20" spans="1:4" x14ac:dyDescent="0.2">
      <c r="A20" s="72" t="s">
        <v>95</v>
      </c>
      <c r="B20" s="41"/>
      <c r="C20" s="33" t="s">
        <v>96</v>
      </c>
    </row>
    <row r="21" spans="1:4" x14ac:dyDescent="0.2">
      <c r="A21" s="73"/>
      <c r="B21" s="74"/>
      <c r="C21" s="33" t="s">
        <v>97</v>
      </c>
      <c r="D21" s="80"/>
    </row>
    <row r="22" spans="1:4" x14ac:dyDescent="0.2">
      <c r="A22" s="85"/>
      <c r="B22" s="85"/>
      <c r="C22" s="85"/>
      <c r="D22" s="81"/>
    </row>
    <row r="23" spans="1:4" x14ac:dyDescent="0.2">
      <c r="A23" s="36" t="s">
        <v>98</v>
      </c>
      <c r="B23" s="71"/>
      <c r="C23" s="71"/>
    </row>
    <row r="24" spans="1:4" x14ac:dyDescent="0.2">
      <c r="A24" s="72" t="s">
        <v>99</v>
      </c>
      <c r="B24" s="75"/>
      <c r="C24" s="33" t="s">
        <v>96</v>
      </c>
    </row>
    <row r="25" spans="1:4" x14ac:dyDescent="0.2">
      <c r="A25" s="73"/>
      <c r="B25" s="75"/>
      <c r="C25" s="33" t="s">
        <v>97</v>
      </c>
    </row>
    <row r="26" spans="1:4" x14ac:dyDescent="0.2">
      <c r="A26" s="75"/>
      <c r="B26" s="75"/>
      <c r="C26" s="75"/>
      <c r="D26" s="79">
        <v>4</v>
      </c>
    </row>
  </sheetData>
  <mergeCells count="4">
    <mergeCell ref="A1:D1"/>
    <mergeCell ref="A2:D2"/>
    <mergeCell ref="A3:D3"/>
    <mergeCell ref="A22:C22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Баланс </vt:lpstr>
      <vt:lpstr>ОПиУ </vt:lpstr>
      <vt:lpstr>ОДДС</vt:lpstr>
      <vt:lpstr>Отчет СК </vt:lpstr>
      <vt:lpstr>'ОПиУ '!_Hlk60159346</vt:lpstr>
      <vt:lpstr>'Баланс '!Область_печати</vt:lpstr>
      <vt:lpstr>ОДДС!Область_печати</vt:lpstr>
      <vt:lpstr>'ОПиУ '!Область_печати</vt:lpstr>
      <vt:lpstr>'Отчет СК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Aigul TATYBAYEVA</dc:creator>
  <cp:lastModifiedBy>Aigul TATYBAYEVA</cp:lastModifiedBy>
  <cp:lastPrinted>2023-05-05T05:57:19Z</cp:lastPrinted>
  <dcterms:created xsi:type="dcterms:W3CDTF">2023-05-04T10:36:13Z</dcterms:created>
  <dcterms:modified xsi:type="dcterms:W3CDTF">2023-05-05T05:57:21Z</dcterms:modified>
</cp:coreProperties>
</file>