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БАЛАНС" sheetId="1" r:id="rId1"/>
    <sheet name="ОПиУ" sheetId="3" r:id="rId2"/>
    <sheet name="ОИК" sheetId="5" r:id="rId3"/>
    <sheet name="ДДС" sheetId="6" r:id="rId4"/>
  </sheets>
  <calcPr calcId="152511"/>
</workbook>
</file>

<file path=xl/calcChain.xml><?xml version="1.0" encoding="utf-8"?>
<calcChain xmlns="http://schemas.openxmlformats.org/spreadsheetml/2006/main">
  <c r="E19" i="6" l="1"/>
  <c r="E34" i="6"/>
  <c r="E37" i="6" s="1"/>
  <c r="E24" i="6"/>
  <c r="D24" i="6"/>
  <c r="D19" i="6"/>
  <c r="G18" i="5"/>
  <c r="G17" i="5"/>
  <c r="G16" i="5"/>
  <c r="G14" i="5"/>
  <c r="G13" i="5"/>
  <c r="G11" i="5"/>
  <c r="G7" i="5"/>
  <c r="G9" i="5" s="1"/>
  <c r="F18" i="5"/>
  <c r="F16" i="5"/>
  <c r="F11" i="5"/>
  <c r="G10" i="5"/>
  <c r="F9" i="5"/>
  <c r="D19" i="3"/>
  <c r="D22" i="3" s="1"/>
  <c r="D24" i="3" s="1"/>
  <c r="D11" i="3"/>
  <c r="E53" i="1"/>
  <c r="E52" i="1"/>
  <c r="E51" i="1"/>
  <c r="D53" i="1"/>
  <c r="D52" i="1"/>
  <c r="D51" i="1"/>
  <c r="E38" i="1"/>
  <c r="D38" i="1"/>
  <c r="D12" i="1"/>
  <c r="E32" i="6" l="1"/>
  <c r="D32" i="6"/>
  <c r="D34" i="6" s="1"/>
  <c r="D37" i="6" s="1"/>
  <c r="E11" i="5"/>
  <c r="G6" i="5"/>
  <c r="E11" i="3" l="1"/>
  <c r="E19" i="3" s="1"/>
  <c r="E22" i="3" s="1"/>
  <c r="E24" i="3" s="1"/>
  <c r="E32" i="1" l="1"/>
  <c r="D32" i="1"/>
  <c r="E24" i="1"/>
  <c r="D24" i="1"/>
  <c r="E12" i="1"/>
  <c r="E25" i="1" l="1"/>
  <c r="D25" i="1"/>
</calcChain>
</file>

<file path=xl/sharedStrings.xml><?xml version="1.0" encoding="utf-8"?>
<sst xmlns="http://schemas.openxmlformats.org/spreadsheetml/2006/main" count="171" uniqueCount="109">
  <si>
    <t>ТОО "ТССП Групп"</t>
  </si>
  <si>
    <t>АКТИВЫ</t>
  </si>
  <si>
    <t>Долгосрочные активы</t>
  </si>
  <si>
    <t>Основные средства</t>
  </si>
  <si>
    <t>Актив в форме права пользования</t>
  </si>
  <si>
    <t>Нематериальные активы</t>
  </si>
  <si>
    <t>Текущие активы</t>
  </si>
  <si>
    <t>Товарно-материальные запасы</t>
  </si>
  <si>
    <t>Торговая дебиторская задолженность</t>
  </si>
  <si>
    <t>Денежные средства и их эквиваленты</t>
  </si>
  <si>
    <t>Налог на добавленную стоимость, к возмещению</t>
  </si>
  <si>
    <t>Авансы выданные</t>
  </si>
  <si>
    <t>Предпоплата по корпоративному подоходному налогу</t>
  </si>
  <si>
    <t>Расходы будущих периодов</t>
  </si>
  <si>
    <t>Отложенный налоговый актив</t>
  </si>
  <si>
    <t>Прочие текущие активы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</si>
  <si>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</si>
  <si>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</si>
  <si>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</si>
  <si>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</si>
  <si>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Нераспределенная прибыль</t>
  </si>
  <si>
    <t>ИТОГО КАПИТАЛ</t>
  </si>
  <si>
    <t>Долгосрочные обязательства</t>
  </si>
  <si>
    <t>Финансовая помощь, полученная от участника</t>
  </si>
  <si>
    <t xml:space="preserve">Обязательства по аренде, долгосрочная часть </t>
  </si>
  <si>
    <t>Текущие обязательства</t>
  </si>
  <si>
    <t>Займы полученные</t>
  </si>
  <si>
    <t>Торговая кредиторская задолженность</t>
  </si>
  <si>
    <t xml:space="preserve">Обязательства по аренде, краткосрочная часть </t>
  </si>
  <si>
    <t>Задолженность по дивидендам</t>
  </si>
  <si>
    <t>Начисленные расходы по вознаграждениям работникам</t>
  </si>
  <si>
    <t>Налог на добавленную стоимость, к уплате</t>
  </si>
  <si>
    <t>Контрактные обязательства</t>
  </si>
  <si>
    <t>Отложенные налоговые обязательства</t>
  </si>
  <si>
    <t>Обязательства по текущему корпоративному подоходному налогу</t>
  </si>
  <si>
    <t>Прочие текущие обязательства</t>
  </si>
  <si>
    <t>ИТОГО ОБЯЗАТЕЛЬСТВА</t>
  </si>
  <si>
    <t>ИТОГО КАПИТАЛ И ОБЯЗАТЕЛЬСТВА</t>
  </si>
  <si>
    <t>Примечание</t>
  </si>
  <si>
    <t>-</t>
  </si>
  <si>
    <t>В тыс. тенге</t>
  </si>
  <si>
    <t>ИТОГО АКТИВЫ</t>
  </si>
  <si>
    <t>За три месяца, закончившихся</t>
  </si>
  <si>
    <t xml:space="preserve">31 марта </t>
  </si>
  <si>
    <t>(неаудировано)</t>
  </si>
  <si>
    <t>Выручка по договорам с покупателями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</si>
  <si>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</si>
  <si>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</si>
  <si>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</si>
  <si>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</si>
  <si>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</si>
  <si>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 xml:space="preserve">Финансовые расходы </t>
  </si>
  <si>
    <t xml:space="preserve">Прочие операционные расходы, нетто </t>
  </si>
  <si>
    <t>Прибыль до учета корпоративного подоходного налога</t>
  </si>
  <si>
    <t>Расходы по корпоративному подоходному налогу</t>
  </si>
  <si>
    <t>Прибыль за период</t>
  </si>
  <si>
    <t>Прочий совокупный доход за период</t>
  </si>
  <si>
    <t>Итого совокупный доход за период</t>
  </si>
  <si>
    <t>Итого капитал</t>
  </si>
  <si>
    <t>Дивиденды объявленные</t>
  </si>
  <si>
    <t>На 31 марта 2022 года (неаудировано)</t>
  </si>
  <si>
    <t>31 марта 2022 года (неаудировано)</t>
  </si>
  <si>
    <t>ДЕНЕЖНЫЕ ПОТОКИ ОТ ОПЕРАЦИОННОЙ ДЕЯТЕЛЬНОСТИ:</t>
  </si>
  <si>
    <t>Поступления от заказчиков</t>
  </si>
  <si>
    <t>Платежи поставщикам и подрядчикам</t>
  </si>
  <si>
    <t>Платежи работникам по заработной плате</t>
  </si>
  <si>
    <t>Налог на добавленную стоимость уплаченный</t>
  </si>
  <si>
    <t>Корпоративный подоходный налог уплаченный</t>
  </si>
  <si>
    <t>Уплаченные процентные расходы</t>
  </si>
  <si>
    <t>Полученные процентные доходы</t>
  </si>
  <si>
    <t>Прочие налоги и выплаты</t>
  </si>
  <si>
    <t>Прочие поступления</t>
  </si>
  <si>
    <t>Прочие выбытия</t>
  </si>
  <si>
    <t>ДЕНЕЖНЫЕ ПОТОКИ ОТ ИНВЕСТИЦИОННОЙ ДЕЯТЕЛЬНОСТИ:</t>
  </si>
  <si>
    <t>Приобретение основных средств</t>
  </si>
  <si>
    <t>Размещение/(выбытие) банковских вкладов</t>
  </si>
  <si>
    <t>Денежные средства и их эквиваленты, использованные в инвестиционной деятельности</t>
  </si>
  <si>
    <t>ДЕНЕЖНЫЕ ПОТОКИ ОТ ФИНАНСОВОЙ ДЕЯТЕЛЬНОСТИ:</t>
  </si>
  <si>
    <t>Получение займов</t>
  </si>
  <si>
    <t>Выплата основного долга по полученным займам</t>
  </si>
  <si>
    <t>Дивиденды выплаченные</t>
  </si>
  <si>
    <t>Денежные средства и их эквиваленты, (использованные в)/ полученные от финансовой деятельности</t>
  </si>
  <si>
    <t>Чистое изменение денежных средств и их эквивалентов</t>
  </si>
  <si>
    <t xml:space="preserve">Эффект курсовых разниц на денежные средства </t>
  </si>
  <si>
    <t>Денежные средства и их эквиваленты на начало периода</t>
  </si>
  <si>
    <t>Денежные средства и их эквиваленты на конец периода</t>
  </si>
  <si>
    <r>
      <t xml:space="preserve">Денежные средства и их эквиваленты, </t>
    </r>
    <r>
      <rPr>
        <b/>
        <sz val="10"/>
        <color theme="1"/>
        <rFont val="Arial"/>
        <family val="2"/>
        <charset val="204"/>
      </rPr>
      <t>использованные в</t>
    </r>
    <r>
      <rPr>
        <b/>
        <sz val="10"/>
        <color rgb="FF000000"/>
        <rFont val="Arial"/>
        <family val="2"/>
        <charset val="204"/>
      </rPr>
      <t xml:space="preserve"> операционной деятельности</t>
    </r>
  </si>
  <si>
    <t>Прибыль/(Убыток) от курсовых разниц, нетто</t>
  </si>
  <si>
    <t>_____________________________________</t>
  </si>
  <si>
    <t>Сулейменов Ж.Ж.</t>
  </si>
  <si>
    <t>Финансовый директор</t>
  </si>
  <si>
    <t>Косарева Н.В.</t>
  </si>
  <si>
    <t>Главный бухгалтер</t>
  </si>
  <si>
    <t>Промежуточный консолидированный отчет о финансовом положении по состоянию на 31 марта 2023 года</t>
  </si>
  <si>
    <t>31 марта 2023 (неаудировано)</t>
  </si>
  <si>
    <t>31 декабря 2022 (неаудировано)</t>
  </si>
  <si>
    <t>Промежуточный консолидированный отчет о прибылях или убытках и прочем совокупном доходе за три месяца, закончившихся 31 марта 2023 года</t>
  </si>
  <si>
    <t>2023 года</t>
  </si>
  <si>
    <t xml:space="preserve">2022 года </t>
  </si>
  <si>
    <t>Промежуточный консолидированный отчет об изменениях в капитале за три месяца, закончившихся 31 марта 2023 года</t>
  </si>
  <si>
    <t>Промежуточный консолидированный отчет о движении денежных средств за три месяца, закончившихся 31 марта 2023 года</t>
  </si>
  <si>
    <t>31 марта 2023 года (неаудировано)</t>
  </si>
  <si>
    <t>Облигации выпущенные</t>
  </si>
  <si>
    <t>На 1 января 2022 года</t>
  </si>
  <si>
    <t>На 31 декабря 2022года (неаудировано)</t>
  </si>
  <si>
    <t>На 31 марта 2023 года (неаудировано)</t>
  </si>
  <si>
    <t>Выплата основного долга по аренде</t>
  </si>
  <si>
    <t>Размещение облигаций</t>
  </si>
  <si>
    <t>Расходы при обмене валюты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</si>
</sst>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₸;\ \(#,##0\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top"/>
    </xf>
    <xf numFmtId="0" fontId="4" fillId="0" borderId="0" xfId="0" applyFont="1" applyBorder="1"/>
    <xf numFmtId="0" fontId="1" fillId="0" borderId="4" xfId="0" applyFont="1" applyBorder="1"/>
    <xf numFmtId="0" fontId="1" fillId="0" borderId="5" xfId="0" applyFont="1" applyBorder="1" applyAlignment="1"/>
    <xf numFmtId="0" fontId="2" fillId="0" borderId="5" xfId="0" applyFont="1" applyBorder="1" applyAlignment="1">
      <alignment vertical="center"/>
    </xf>
    <xf numFmtId="0" fontId="1" fillId="0" borderId="7" xfId="0" applyFont="1" applyBorder="1"/>
    <xf numFmtId="0" fontId="1" fillId="0" borderId="5" xfId="0" applyFont="1" applyBorder="1" applyAlignment="1">
      <alignment vertical="top"/>
    </xf>
    <xf numFmtId="0" fontId="1" fillId="0" borderId="5" xfId="0" applyFont="1" applyBorder="1"/>
    <xf numFmtId="0" fontId="1" fillId="0" borderId="6" xfId="0" applyFont="1" applyBorder="1"/>
    <xf numFmtId="0" fontId="2" fillId="0" borderId="5" xfId="0" applyFont="1" applyBorder="1" applyAlignment="1">
      <alignment horizontal="left" vertical="center"/>
    </xf>
    <xf numFmtId="0" fontId="4" fillId="0" borderId="0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0" fontId="1" fillId="0" borderId="0" xfId="0" applyFont="1"/>
    <xf numFmtId="3" fontId="2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/>
    <xf numFmtId="3" fontId="2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wrapText="1"/>
    </xf>
    <xf numFmtId="0" fontId="3" fillId="0" borderId="10" xfId="0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 indent="2"/>
    </xf>
    <xf numFmtId="0" fontId="1" fillId="0" borderId="9" xfId="0" applyFont="1" applyBorder="1"/>
    <xf numFmtId="0" fontId="5" fillId="0" borderId="6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indent="2"/>
    </xf>
    <xf numFmtId="3" fontId="2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vertical="top" wrapText="1"/>
    </xf>
    <xf numFmtId="0" fontId="2" fillId="0" borderId="7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 indent="2"/>
    </xf>
    <xf numFmtId="3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3"/>
  <sheetViews>
    <sheetView tabSelected="1" zoomScale="80" zoomScaleNormal="80" workbookViewId="0">
      <selection activeCell="E54" sqref="E54"/>
    </sheetView>
  </sheetViews>
  <sheetFormatPr defaultColWidth="9.1796875" defaultRowHeight="12.5" x14ac:dyDescent="0.25"/>
  <cols>
    <col min="1" max="1" width="1.26953125" style="1" customWidth="1"/>
    <col min="2" max="2" width="59.1796875" style="1" customWidth="1"/>
    <col min="3" max="3" width="11.1796875" style="1" customWidth="1"/>
    <col min="4" max="4" width="17" style="2" customWidth="1"/>
    <col min="5" max="5" width="16.7265625" style="2" customWidth="1"/>
    <col min="6" max="16384" width="9.1796875" style="1"/>
  </cols>
  <sheetData>
    <row r="1" spans="2:5" ht="13" x14ac:dyDescent="0.3">
      <c r="B1" s="10" t="s">
        <v>0</v>
      </c>
    </row>
    <row r="2" spans="2:5" ht="13" x14ac:dyDescent="0.3">
      <c r="B2" s="10"/>
    </row>
    <row r="3" spans="2:5" ht="27" customHeight="1" x14ac:dyDescent="0.3">
      <c r="B3" s="96" t="s">
        <v>93</v>
      </c>
      <c r="C3" s="96"/>
      <c r="D3" s="96"/>
      <c r="E3" s="96"/>
    </row>
    <row r="4" spans="2:5" ht="13.5" thickBot="1" x14ac:dyDescent="0.3">
      <c r="B4" s="43"/>
      <c r="C4" s="43"/>
      <c r="D4" s="43"/>
      <c r="E4" s="43"/>
    </row>
    <row r="5" spans="2:5" ht="27" thickTop="1" thickBot="1" x14ac:dyDescent="0.35">
      <c r="B5" s="11" t="s">
        <v>40</v>
      </c>
      <c r="C5" s="11" t="s">
        <v>38</v>
      </c>
      <c r="D5" s="50" t="s">
        <v>94</v>
      </c>
      <c r="E5" s="50" t="s">
        <v>95</v>
      </c>
    </row>
    <row r="6" spans="2:5" ht="13" x14ac:dyDescent="0.25">
      <c r="B6" s="3" t="s">
        <v>1</v>
      </c>
      <c r="C6" s="4"/>
    </row>
    <row r="7" spans="2:5" ht="13" x14ac:dyDescent="0.25">
      <c r="B7" s="3" t="s">
        <v>2</v>
      </c>
      <c r="C7" s="4"/>
    </row>
    <row r="8" spans="2:5" x14ac:dyDescent="0.25">
      <c r="B8" s="5" t="s">
        <v>3</v>
      </c>
      <c r="C8" s="4">
        <v>3</v>
      </c>
      <c r="D8" s="27">
        <v>339181</v>
      </c>
      <c r="E8" s="44">
        <v>338450</v>
      </c>
    </row>
    <row r="9" spans="2:5" x14ac:dyDescent="0.25">
      <c r="B9" s="5" t="s">
        <v>4</v>
      </c>
      <c r="C9" s="4">
        <v>4</v>
      </c>
      <c r="D9" s="27">
        <v>1454955</v>
      </c>
      <c r="E9" s="44">
        <v>1368322</v>
      </c>
    </row>
    <row r="10" spans="2:5" x14ac:dyDescent="0.25">
      <c r="B10" s="5" t="s">
        <v>14</v>
      </c>
      <c r="C10" s="4">
        <v>18</v>
      </c>
      <c r="D10" s="27">
        <v>79063</v>
      </c>
      <c r="E10" s="44">
        <v>72555</v>
      </c>
    </row>
    <row r="11" spans="2:5" x14ac:dyDescent="0.25">
      <c r="B11" s="5" t="s">
        <v>5</v>
      </c>
      <c r="C11" s="4"/>
      <c r="D11" s="27">
        <v>6173</v>
      </c>
      <c r="E11" s="44">
        <v>6537</v>
      </c>
    </row>
    <row r="12" spans="2:5" ht="13" x14ac:dyDescent="0.25">
      <c r="B12" s="12"/>
      <c r="C12" s="12"/>
      <c r="D12" s="32">
        <f>SUM(D8:D11)</f>
        <v>1879372</v>
      </c>
      <c r="E12" s="32">
        <f>SUM(E8:E11)</f>
        <v>1785864</v>
      </c>
    </row>
    <row r="13" spans="2:5" x14ac:dyDescent="0.25">
      <c r="B13" s="4"/>
      <c r="C13" s="4"/>
    </row>
    <row r="14" spans="2:5" x14ac:dyDescent="0.25">
      <c r="B14" s="4"/>
      <c r="C14" s="4"/>
    </row>
    <row r="15" spans="2:5" ht="13" x14ac:dyDescent="0.25">
      <c r="B15" s="3" t="s">
        <v>6</v>
      </c>
      <c r="C15" s="4"/>
    </row>
    <row r="16" spans="2:5" x14ac:dyDescent="0.25">
      <c r="B16" s="6" t="s">
        <v>7</v>
      </c>
      <c r="C16" s="4">
        <v>5</v>
      </c>
      <c r="D16" s="27">
        <v>7130688</v>
      </c>
      <c r="E16" s="44">
        <v>6423007</v>
      </c>
    </row>
    <row r="17" spans="2:5" x14ac:dyDescent="0.25">
      <c r="B17" s="5" t="s">
        <v>8</v>
      </c>
      <c r="C17" s="4">
        <v>6</v>
      </c>
      <c r="D17" s="27">
        <v>1595546</v>
      </c>
      <c r="E17" s="44">
        <v>1389294</v>
      </c>
    </row>
    <row r="18" spans="2:5" x14ac:dyDescent="0.25">
      <c r="B18" s="6" t="s">
        <v>9</v>
      </c>
      <c r="C18" s="4">
        <v>7</v>
      </c>
      <c r="D18" s="27">
        <v>2126405</v>
      </c>
      <c r="E18" s="44">
        <v>2344057</v>
      </c>
    </row>
    <row r="19" spans="2:5" x14ac:dyDescent="0.25">
      <c r="B19" s="6" t="s">
        <v>10</v>
      </c>
      <c r="C19" s="4"/>
      <c r="D19" s="27">
        <v>162243</v>
      </c>
      <c r="E19" s="44">
        <v>24402</v>
      </c>
    </row>
    <row r="20" spans="2:5" x14ac:dyDescent="0.25">
      <c r="B20" s="5" t="s">
        <v>11</v>
      </c>
      <c r="C20" s="4">
        <v>8</v>
      </c>
      <c r="D20" s="27">
        <v>473474</v>
      </c>
      <c r="E20" s="44">
        <v>535181</v>
      </c>
    </row>
    <row r="21" spans="2:5" x14ac:dyDescent="0.25">
      <c r="B21" s="5" t="s">
        <v>12</v>
      </c>
      <c r="C21" s="4"/>
      <c r="D21" s="27">
        <v>415020</v>
      </c>
      <c r="E21" s="44">
        <v>291774</v>
      </c>
    </row>
    <row r="22" spans="2:5" x14ac:dyDescent="0.25">
      <c r="B22" s="5" t="s">
        <v>13</v>
      </c>
      <c r="C22" s="4"/>
      <c r="D22" s="27">
        <v>12149</v>
      </c>
      <c r="E22" s="44">
        <v>0</v>
      </c>
    </row>
    <row r="23" spans="2:5" x14ac:dyDescent="0.25">
      <c r="B23" s="5" t="s">
        <v>15</v>
      </c>
      <c r="C23" s="4"/>
      <c r="D23" s="45">
        <v>66740</v>
      </c>
      <c r="E23" s="46">
        <v>103244</v>
      </c>
    </row>
    <row r="24" spans="2:5" ht="13" x14ac:dyDescent="0.25">
      <c r="B24" s="12"/>
      <c r="C24" s="12"/>
      <c r="D24" s="32">
        <f>SUM(D16:D23)</f>
        <v>11982265</v>
      </c>
      <c r="E24" s="32">
        <f>SUM(E16:E23)</f>
        <v>11110959</v>
      </c>
    </row>
    <row r="25" spans="2:5" ht="13.5" thickBot="1" x14ac:dyDescent="0.3">
      <c r="B25" s="47" t="s">
        <v>41</v>
      </c>
      <c r="C25" s="48"/>
      <c r="D25" s="48">
        <f>D24+D12</f>
        <v>13861637</v>
      </c>
      <c r="E25" s="48">
        <f>E24+E12</f>
        <v>12896823</v>
      </c>
    </row>
    <row r="26" spans="2:5" x14ac:dyDescent="0.25">
      <c r="B26" s="4"/>
      <c r="C26" s="4"/>
    </row>
    <row r="27" spans="2:5" ht="13" x14ac:dyDescent="0.25">
      <c r="B27" s="3" t="s">
        <v>16</v>
      </c>
      <c r="C27" s="4"/>
    </row>
    <row r="28" spans="2:5" ht="13" x14ac:dyDescent="0.25">
      <c r="B28" s="3" t="s">
        <v>17</v>
      </c>
      <c r="C28" s="4"/>
    </row>
    <row r="29" spans="2:5" x14ac:dyDescent="0.25">
      <c r="B29" s="5" t="s">
        <v>18</v>
      </c>
      <c r="C29" s="4">
        <v>9</v>
      </c>
      <c r="D29" s="27">
        <v>500</v>
      </c>
      <c r="E29" s="44">
        <v>500</v>
      </c>
    </row>
    <row r="30" spans="2:5" x14ac:dyDescent="0.25">
      <c r="B30" s="5" t="s">
        <v>19</v>
      </c>
      <c r="C30" s="4">
        <v>9</v>
      </c>
      <c r="D30" s="27">
        <v>132779</v>
      </c>
      <c r="E30" s="44">
        <v>132779</v>
      </c>
    </row>
    <row r="31" spans="2:5" x14ac:dyDescent="0.25">
      <c r="B31" s="5" t="s">
        <v>20</v>
      </c>
      <c r="C31" s="4"/>
      <c r="D31" s="45">
        <v>2354528</v>
      </c>
      <c r="E31" s="46">
        <v>2634499</v>
      </c>
    </row>
    <row r="32" spans="2:5" ht="13" x14ac:dyDescent="0.25">
      <c r="B32" s="13" t="s">
        <v>21</v>
      </c>
      <c r="C32" s="12"/>
      <c r="D32" s="32">
        <f>SUM(D29:D31)</f>
        <v>2487807</v>
      </c>
      <c r="E32" s="32">
        <f>SUM(E29:E31)</f>
        <v>2767778</v>
      </c>
    </row>
    <row r="34" spans="2:5" ht="13" x14ac:dyDescent="0.25">
      <c r="B34" s="7" t="s">
        <v>22</v>
      </c>
    </row>
    <row r="35" spans="2:5" x14ac:dyDescent="0.25">
      <c r="B35" s="8" t="s">
        <v>23</v>
      </c>
      <c r="C35" s="1">
        <v>10</v>
      </c>
      <c r="D35" s="27">
        <v>297123</v>
      </c>
      <c r="E35" s="44">
        <v>288606</v>
      </c>
    </row>
    <row r="36" spans="2:5" x14ac:dyDescent="0.25">
      <c r="B36" s="8" t="s">
        <v>24</v>
      </c>
      <c r="C36" s="1">
        <v>4</v>
      </c>
      <c r="D36" s="27">
        <v>1282298</v>
      </c>
      <c r="E36" s="44">
        <v>1117067</v>
      </c>
    </row>
    <row r="37" spans="2:5" x14ac:dyDescent="0.25">
      <c r="B37" s="8" t="s">
        <v>33</v>
      </c>
      <c r="C37" s="1">
        <v>18</v>
      </c>
      <c r="D37" s="27">
        <v>21295</v>
      </c>
      <c r="E37" s="44">
        <v>22999</v>
      </c>
    </row>
    <row r="38" spans="2:5" ht="13" x14ac:dyDescent="0.25">
      <c r="B38" s="15"/>
      <c r="C38" s="16"/>
      <c r="D38" s="32">
        <f>SUM(D35:D37)</f>
        <v>1600716</v>
      </c>
      <c r="E38" s="32">
        <f>SUM(E35:E37)</f>
        <v>1428672</v>
      </c>
    </row>
    <row r="39" spans="2:5" x14ac:dyDescent="0.25">
      <c r="B39" s="9"/>
    </row>
    <row r="40" spans="2:5" ht="13" x14ac:dyDescent="0.25">
      <c r="B40" s="7" t="s">
        <v>25</v>
      </c>
    </row>
    <row r="41" spans="2:5" x14ac:dyDescent="0.25">
      <c r="B41" s="8" t="s">
        <v>26</v>
      </c>
      <c r="C41" s="1">
        <v>11</v>
      </c>
      <c r="D41" s="27">
        <v>6169884</v>
      </c>
      <c r="E41" s="44">
        <v>5132489</v>
      </c>
    </row>
    <row r="42" spans="2:5" x14ac:dyDescent="0.25">
      <c r="B42" s="8" t="s">
        <v>27</v>
      </c>
      <c r="C42" s="1">
        <v>12</v>
      </c>
      <c r="D42" s="27">
        <v>1697465</v>
      </c>
      <c r="E42" s="44">
        <v>2176742</v>
      </c>
    </row>
    <row r="43" spans="2:5" x14ac:dyDescent="0.25">
      <c r="B43" s="8" t="s">
        <v>28</v>
      </c>
      <c r="C43" s="1">
        <v>4</v>
      </c>
      <c r="D43" s="27">
        <v>381589</v>
      </c>
      <c r="E43" s="44">
        <v>450161</v>
      </c>
    </row>
    <row r="44" spans="2:5" x14ac:dyDescent="0.25">
      <c r="B44" s="8" t="s">
        <v>102</v>
      </c>
      <c r="D44" s="27">
        <v>340148</v>
      </c>
      <c r="E44" s="44">
        <v>239007</v>
      </c>
    </row>
    <row r="45" spans="2:5" x14ac:dyDescent="0.25">
      <c r="B45" s="8" t="s">
        <v>29</v>
      </c>
      <c r="D45" s="27">
        <v>285000</v>
      </c>
      <c r="E45" s="44">
        <v>0</v>
      </c>
    </row>
    <row r="46" spans="2:5" x14ac:dyDescent="0.25">
      <c r="B46" s="8" t="s">
        <v>30</v>
      </c>
      <c r="D46" s="27">
        <v>131249</v>
      </c>
      <c r="E46" s="44">
        <v>70161</v>
      </c>
    </row>
    <row r="47" spans="2:5" x14ac:dyDescent="0.25">
      <c r="B47" s="8" t="s">
        <v>31</v>
      </c>
      <c r="D47" s="27">
        <v>108999</v>
      </c>
      <c r="E47" s="44">
        <v>160885</v>
      </c>
    </row>
    <row r="48" spans="2:5" x14ac:dyDescent="0.25">
      <c r="B48" s="8" t="s">
        <v>32</v>
      </c>
      <c r="D48" s="27">
        <v>217381</v>
      </c>
      <c r="E48" s="44">
        <v>134811</v>
      </c>
    </row>
    <row r="49" spans="2:5" x14ac:dyDescent="0.25">
      <c r="B49" s="8" t="s">
        <v>34</v>
      </c>
      <c r="D49" s="27">
        <v>288019</v>
      </c>
      <c r="E49" s="44">
        <v>223530</v>
      </c>
    </row>
    <row r="50" spans="2:5" x14ac:dyDescent="0.25">
      <c r="B50" s="8" t="s">
        <v>35</v>
      </c>
      <c r="D50" s="27">
        <v>153380</v>
      </c>
      <c r="E50" s="44">
        <v>112587</v>
      </c>
    </row>
    <row r="51" spans="2:5" ht="13" x14ac:dyDescent="0.25">
      <c r="B51" s="15"/>
      <c r="C51" s="16"/>
      <c r="D51" s="32">
        <f>SUM(D41:D50)</f>
        <v>9773114</v>
      </c>
      <c r="E51" s="32">
        <f>SUM(E41:E50)</f>
        <v>8700373</v>
      </c>
    </row>
    <row r="52" spans="2:5" ht="13" x14ac:dyDescent="0.25">
      <c r="B52" s="18" t="s">
        <v>36</v>
      </c>
      <c r="C52" s="16"/>
      <c r="D52" s="32">
        <f>D51+D38</f>
        <v>11373830</v>
      </c>
      <c r="E52" s="32">
        <f>E51+E38</f>
        <v>10129045</v>
      </c>
    </row>
    <row r="53" spans="2:5" ht="13.5" thickBot="1" x14ac:dyDescent="0.3">
      <c r="B53" s="49" t="s">
        <v>37</v>
      </c>
      <c r="C53" s="43"/>
      <c r="D53" s="43">
        <f>D52+D32</f>
        <v>13861637</v>
      </c>
      <c r="E53" s="43">
        <f>E52+E32</f>
        <v>12896823</v>
      </c>
    </row>
    <row r="54" spans="2:5" ht="13" thickTop="1" x14ac:dyDescent="0.25"/>
    <row r="56" spans="2:5" x14ac:dyDescent="0.25">
      <c r="B56" s="1" t="s">
        <v>88</v>
      </c>
    </row>
    <row r="57" spans="2:5" x14ac:dyDescent="0.25">
      <c r="B57" s="1" t="s">
        <v>89</v>
      </c>
    </row>
    <row r="58" spans="2:5" x14ac:dyDescent="0.25">
      <c r="B58" s="1" t="s">
        <v>90</v>
      </c>
    </row>
    <row r="61" spans="2:5" x14ac:dyDescent="0.25">
      <c r="B61" s="1" t="s">
        <v>88</v>
      </c>
    </row>
    <row r="62" spans="2:5" x14ac:dyDescent="0.25">
      <c r="B62" s="1" t="s">
        <v>91</v>
      </c>
    </row>
    <row r="63" spans="2:5" x14ac:dyDescent="0.25">
      <c r="B63" s="1" t="s">
        <v>92</v>
      </c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topLeftCell="A8" zoomScale="80" zoomScaleNormal="80" workbookViewId="0">
      <selection activeCell="E26" sqref="E26"/>
    </sheetView>
  </sheetViews>
  <sheetFormatPr defaultColWidth="9.1796875" defaultRowHeight="12.5" x14ac:dyDescent="0.25"/>
  <cols>
    <col min="1" max="1" width="1.26953125" style="1" customWidth="1"/>
    <col min="2" max="2" width="59.1796875" style="4" customWidth="1"/>
    <col min="3" max="3" width="11.1796875" style="1" customWidth="1"/>
    <col min="4" max="4" width="16.7265625" style="2" customWidth="1"/>
    <col min="5" max="5" width="17.1796875" style="2" customWidth="1"/>
    <col min="6" max="16384" width="9.1796875" style="1"/>
  </cols>
  <sheetData>
    <row r="1" spans="2:5" ht="13" x14ac:dyDescent="0.3">
      <c r="B1" s="19" t="s">
        <v>0</v>
      </c>
    </row>
    <row r="2" spans="2:5" ht="13" x14ac:dyDescent="0.3">
      <c r="B2" s="19"/>
    </row>
    <row r="3" spans="2:5" ht="27.75" customHeight="1" x14ac:dyDescent="0.3">
      <c r="B3" s="96" t="s">
        <v>96</v>
      </c>
      <c r="C3" s="96"/>
      <c r="D3" s="96"/>
      <c r="E3" s="96"/>
    </row>
    <row r="4" spans="2:5" ht="13" thickBot="1" x14ac:dyDescent="0.3"/>
    <row r="5" spans="2:5" ht="13.5" thickTop="1" x14ac:dyDescent="0.25">
      <c r="B5" s="20"/>
      <c r="C5" s="21"/>
      <c r="D5" s="97" t="s">
        <v>42</v>
      </c>
      <c r="E5" s="97"/>
    </row>
    <row r="6" spans="2:5" ht="13" x14ac:dyDescent="0.25">
      <c r="B6" s="98" t="s">
        <v>40</v>
      </c>
      <c r="C6" s="100" t="s">
        <v>38</v>
      </c>
      <c r="D6" s="22" t="s">
        <v>43</v>
      </c>
      <c r="E6" s="23" t="s">
        <v>43</v>
      </c>
    </row>
    <row r="7" spans="2:5" ht="13" x14ac:dyDescent="0.25">
      <c r="B7" s="98"/>
      <c r="C7" s="100"/>
      <c r="D7" s="22" t="s">
        <v>97</v>
      </c>
      <c r="E7" s="22" t="s">
        <v>98</v>
      </c>
    </row>
    <row r="8" spans="2:5" ht="13.5" thickBot="1" x14ac:dyDescent="0.3">
      <c r="B8" s="99"/>
      <c r="C8" s="101"/>
      <c r="D8" s="24" t="s">
        <v>44</v>
      </c>
      <c r="E8" s="24" t="s">
        <v>44</v>
      </c>
    </row>
    <row r="9" spans="2:5" ht="13" thickTop="1" x14ac:dyDescent="0.25">
      <c r="B9" s="25" t="s">
        <v>45</v>
      </c>
      <c r="C9" s="26">
        <v>13</v>
      </c>
      <c r="D9" s="27">
        <v>4573307</v>
      </c>
      <c r="E9" s="27">
        <v>2852699</v>
      </c>
    </row>
    <row r="10" spans="2:5" x14ac:dyDescent="0.25">
      <c r="B10" s="28" t="s">
        <v>46</v>
      </c>
      <c r="C10" s="29">
        <v>14</v>
      </c>
      <c r="D10" s="30">
        <v>-3164718</v>
      </c>
      <c r="E10" s="30">
        <v>-1988648</v>
      </c>
    </row>
    <row r="11" spans="2:5" ht="13" x14ac:dyDescent="0.25">
      <c r="B11" s="31" t="s">
        <v>47</v>
      </c>
      <c r="C11" s="16"/>
      <c r="D11" s="32">
        <f>D9+D10</f>
        <v>1408589</v>
      </c>
      <c r="E11" s="32">
        <f>E9+E10</f>
        <v>864051</v>
      </c>
    </row>
    <row r="12" spans="2:5" ht="13" x14ac:dyDescent="0.25">
      <c r="B12" s="33"/>
      <c r="C12" s="34"/>
      <c r="D12" s="35"/>
      <c r="E12" s="35"/>
    </row>
    <row r="13" spans="2:5" x14ac:dyDescent="0.25">
      <c r="B13" s="25" t="s">
        <v>48</v>
      </c>
      <c r="C13" s="26">
        <v>15</v>
      </c>
      <c r="D13" s="30">
        <v>-697037</v>
      </c>
      <c r="E13" s="30">
        <v>-509329</v>
      </c>
    </row>
    <row r="14" spans="2:5" x14ac:dyDescent="0.25">
      <c r="B14" s="25" t="s">
        <v>49</v>
      </c>
      <c r="C14" s="26">
        <v>16</v>
      </c>
      <c r="D14" s="30">
        <v>-227630</v>
      </c>
      <c r="E14" s="30">
        <v>-142366</v>
      </c>
    </row>
    <row r="15" spans="2:5" x14ac:dyDescent="0.25">
      <c r="B15" s="25" t="s">
        <v>87</v>
      </c>
      <c r="C15" s="34"/>
      <c r="D15" s="30">
        <v>-53099</v>
      </c>
      <c r="E15" s="27">
        <v>63541</v>
      </c>
    </row>
    <row r="16" spans="2:5" x14ac:dyDescent="0.25">
      <c r="B16" s="25" t="s">
        <v>50</v>
      </c>
      <c r="C16" s="26">
        <v>17</v>
      </c>
      <c r="D16" s="27">
        <v>51799</v>
      </c>
      <c r="E16" s="27">
        <v>13164</v>
      </c>
    </row>
    <row r="17" spans="2:5" x14ac:dyDescent="0.25">
      <c r="B17" s="25" t="s">
        <v>51</v>
      </c>
      <c r="C17" s="26">
        <v>17</v>
      </c>
      <c r="D17" s="30">
        <v>-311767</v>
      </c>
      <c r="E17" s="30">
        <v>-179817</v>
      </c>
    </row>
    <row r="18" spans="2:5" x14ac:dyDescent="0.25">
      <c r="B18" s="28" t="s">
        <v>52</v>
      </c>
      <c r="D18" s="30">
        <v>-20090</v>
      </c>
      <c r="E18" s="30">
        <v>-36945</v>
      </c>
    </row>
    <row r="19" spans="2:5" ht="13" x14ac:dyDescent="0.25">
      <c r="B19" s="31" t="s">
        <v>53</v>
      </c>
      <c r="C19" s="16"/>
      <c r="D19" s="32">
        <f>SUM(D11,D13:D18)</f>
        <v>150765</v>
      </c>
      <c r="E19" s="32">
        <f>SUM(E11,E13:E18)</f>
        <v>72299</v>
      </c>
    </row>
    <row r="20" spans="2:5" ht="13" x14ac:dyDescent="0.25">
      <c r="B20" s="33"/>
      <c r="C20" s="34"/>
      <c r="D20" s="35"/>
      <c r="E20" s="35"/>
    </row>
    <row r="21" spans="2:5" x14ac:dyDescent="0.25">
      <c r="B21" s="36" t="s">
        <v>54</v>
      </c>
      <c r="C21" s="37">
        <v>18</v>
      </c>
      <c r="D21" s="38">
        <v>-60736</v>
      </c>
      <c r="E21" s="38">
        <v>-14545</v>
      </c>
    </row>
    <row r="22" spans="2:5" ht="13" x14ac:dyDescent="0.25">
      <c r="B22" s="39" t="s">
        <v>55</v>
      </c>
      <c r="C22" s="34"/>
      <c r="D22" s="35">
        <f>D19+D21</f>
        <v>90029</v>
      </c>
      <c r="E22" s="35">
        <f>E19+E21</f>
        <v>57754</v>
      </c>
    </row>
    <row r="23" spans="2:5" ht="13" x14ac:dyDescent="0.25">
      <c r="B23" s="36" t="s">
        <v>56</v>
      </c>
      <c r="C23" s="17"/>
      <c r="D23" s="40" t="s">
        <v>39</v>
      </c>
      <c r="E23" s="40" t="s">
        <v>39</v>
      </c>
    </row>
    <row r="24" spans="2:5" ht="13.5" thickBot="1" x14ac:dyDescent="0.3">
      <c r="B24" s="41" t="s">
        <v>57</v>
      </c>
      <c r="C24" s="42"/>
      <c r="D24" s="43">
        <f>D22</f>
        <v>90029</v>
      </c>
      <c r="E24" s="43">
        <f>E22</f>
        <v>57754</v>
      </c>
    </row>
    <row r="25" spans="2:5" ht="13" thickTop="1" x14ac:dyDescent="0.25"/>
    <row r="27" spans="2:5" x14ac:dyDescent="0.25">
      <c r="B27" s="1" t="s">
        <v>88</v>
      </c>
    </row>
    <row r="28" spans="2:5" x14ac:dyDescent="0.25">
      <c r="B28" s="1" t="s">
        <v>89</v>
      </c>
    </row>
    <row r="29" spans="2:5" x14ac:dyDescent="0.25">
      <c r="B29" s="1" t="s">
        <v>90</v>
      </c>
    </row>
    <row r="30" spans="2:5" x14ac:dyDescent="0.25">
      <c r="B30" s="1"/>
    </row>
    <row r="31" spans="2:5" x14ac:dyDescent="0.25">
      <c r="B31" s="1"/>
    </row>
    <row r="32" spans="2:5" x14ac:dyDescent="0.25">
      <c r="B32" s="1" t="s">
        <v>88</v>
      </c>
    </row>
    <row r="33" spans="2:2" x14ac:dyDescent="0.25">
      <c r="B33" s="1" t="s">
        <v>91</v>
      </c>
    </row>
    <row r="34" spans="2:2" x14ac:dyDescent="0.25">
      <c r="B34" s="1" t="s">
        <v>92</v>
      </c>
    </row>
  </sheetData>
  <mergeCells count="4">
    <mergeCell ref="B3:E3"/>
    <mergeCell ref="D5:E5"/>
    <mergeCell ref="B6:B8"/>
    <mergeCell ref="C6:C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zoomScale="80" zoomScaleNormal="80" workbookViewId="0">
      <selection activeCell="G19" sqref="G19"/>
    </sheetView>
  </sheetViews>
  <sheetFormatPr defaultColWidth="9.1796875" defaultRowHeight="12.5" x14ac:dyDescent="0.25"/>
  <cols>
    <col min="1" max="1" width="1.26953125" style="1" customWidth="1"/>
    <col min="2" max="2" width="59.1796875" style="4" customWidth="1"/>
    <col min="3" max="3" width="11.81640625" style="1" customWidth="1"/>
    <col min="4" max="4" width="16.7265625" style="2" customWidth="1"/>
    <col min="5" max="5" width="16.453125" style="2" customWidth="1"/>
    <col min="6" max="6" width="18.1796875" style="1" customWidth="1"/>
    <col min="7" max="7" width="11.7265625" style="1" bestFit="1" customWidth="1"/>
    <col min="8" max="16384" width="9.1796875" style="1"/>
  </cols>
  <sheetData>
    <row r="1" spans="2:7" ht="13" x14ac:dyDescent="0.3">
      <c r="B1" s="19" t="s">
        <v>0</v>
      </c>
    </row>
    <row r="2" spans="2:7" ht="13" x14ac:dyDescent="0.3">
      <c r="B2" s="19"/>
    </row>
    <row r="3" spans="2:7" ht="27.75" customHeight="1" x14ac:dyDescent="0.3">
      <c r="B3" s="96" t="s">
        <v>99</v>
      </c>
      <c r="C3" s="96"/>
      <c r="D3" s="96"/>
      <c r="E3" s="96"/>
      <c r="F3" s="96"/>
      <c r="G3" s="96"/>
    </row>
    <row r="4" spans="2:7" ht="13" thickBot="1" x14ac:dyDescent="0.3"/>
    <row r="5" spans="2:7" ht="38.5" thickTop="1" thickBot="1" x14ac:dyDescent="0.3">
      <c r="B5" s="51" t="s">
        <v>40</v>
      </c>
      <c r="C5" s="52" t="s">
        <v>38</v>
      </c>
      <c r="D5" s="53" t="s">
        <v>18</v>
      </c>
      <c r="E5" s="53" t="s">
        <v>19</v>
      </c>
      <c r="F5" s="53" t="s">
        <v>20</v>
      </c>
      <c r="G5" s="54" t="s">
        <v>58</v>
      </c>
    </row>
    <row r="6" spans="2:7" ht="13.5" thickTop="1" x14ac:dyDescent="0.25">
      <c r="B6" s="62" t="s">
        <v>103</v>
      </c>
      <c r="C6" s="63"/>
      <c r="D6" s="70">
        <v>500</v>
      </c>
      <c r="E6" s="71">
        <v>132779</v>
      </c>
      <c r="F6" s="70">
        <v>1951564</v>
      </c>
      <c r="G6" s="70">
        <f>SUM(D6:F6)</f>
        <v>2084843</v>
      </c>
    </row>
    <row r="7" spans="2:7" ht="13" x14ac:dyDescent="0.25">
      <c r="B7" s="55" t="s">
        <v>55</v>
      </c>
      <c r="C7" s="26"/>
      <c r="D7" s="27" t="s">
        <v>39</v>
      </c>
      <c r="E7" s="44" t="s">
        <v>39</v>
      </c>
      <c r="F7" s="27">
        <v>57695</v>
      </c>
      <c r="G7" s="35">
        <f>F7</f>
        <v>57695</v>
      </c>
    </row>
    <row r="8" spans="2:7" ht="13" x14ac:dyDescent="0.25">
      <c r="B8" s="64" t="s">
        <v>56</v>
      </c>
      <c r="C8" s="37"/>
      <c r="D8" s="72" t="s">
        <v>39</v>
      </c>
      <c r="E8" s="73" t="s">
        <v>39</v>
      </c>
      <c r="F8" s="72" t="s">
        <v>39</v>
      </c>
      <c r="G8" s="72" t="s">
        <v>39</v>
      </c>
    </row>
    <row r="9" spans="2:7" ht="13" x14ac:dyDescent="0.25">
      <c r="B9" s="103" t="s">
        <v>57</v>
      </c>
      <c r="C9" s="14"/>
      <c r="D9" s="104" t="s">
        <v>39</v>
      </c>
      <c r="E9" s="105" t="s">
        <v>39</v>
      </c>
      <c r="F9" s="104">
        <f>F7</f>
        <v>57695</v>
      </c>
      <c r="G9" s="106">
        <f>G7</f>
        <v>57695</v>
      </c>
    </row>
    <row r="10" spans="2:7" ht="13" x14ac:dyDescent="0.25">
      <c r="B10" s="88" t="s">
        <v>59</v>
      </c>
      <c r="C10" s="17"/>
      <c r="D10" s="72" t="s">
        <v>39</v>
      </c>
      <c r="E10" s="72" t="s">
        <v>39</v>
      </c>
      <c r="F10" s="38">
        <v>-250000</v>
      </c>
      <c r="G10" s="107">
        <f>-250000</f>
        <v>-250000</v>
      </c>
    </row>
    <row r="11" spans="2:7" ht="13" x14ac:dyDescent="0.25">
      <c r="B11" s="69" t="s">
        <v>60</v>
      </c>
      <c r="C11" s="37"/>
      <c r="D11" s="40">
        <v>500</v>
      </c>
      <c r="E11" s="77">
        <f>E6</f>
        <v>132779</v>
      </c>
      <c r="F11" s="40">
        <f>F6+F9+F10</f>
        <v>1759259</v>
      </c>
      <c r="G11" s="40">
        <f>SUM(D11:F11)</f>
        <v>1892538</v>
      </c>
    </row>
    <row r="12" spans="2:7" ht="13" x14ac:dyDescent="0.25">
      <c r="B12" s="59"/>
      <c r="C12" s="26"/>
      <c r="D12" s="75"/>
      <c r="E12" s="76"/>
      <c r="F12" s="27"/>
      <c r="G12" s="35"/>
    </row>
    <row r="13" spans="2:7" ht="13" x14ac:dyDescent="0.25">
      <c r="B13" s="69" t="s">
        <v>104</v>
      </c>
      <c r="C13" s="37"/>
      <c r="D13" s="40">
        <v>500</v>
      </c>
      <c r="E13" s="77">
        <v>132779</v>
      </c>
      <c r="F13" s="40">
        <v>2634499</v>
      </c>
      <c r="G13" s="40">
        <f>SUM(D13:F13)</f>
        <v>2767778</v>
      </c>
    </row>
    <row r="14" spans="2:7" ht="13" x14ac:dyDescent="0.25">
      <c r="B14" s="55" t="s">
        <v>55</v>
      </c>
      <c r="C14" s="26"/>
      <c r="D14" s="27"/>
      <c r="E14" s="44"/>
      <c r="F14" s="27">
        <v>90029</v>
      </c>
      <c r="G14" s="27">
        <f>F14</f>
        <v>90029</v>
      </c>
    </row>
    <row r="15" spans="2:7" ht="13" x14ac:dyDescent="0.25">
      <c r="B15" s="55" t="s">
        <v>56</v>
      </c>
      <c r="C15" s="26"/>
      <c r="D15" s="27" t="s">
        <v>39</v>
      </c>
      <c r="E15" s="44" t="s">
        <v>39</v>
      </c>
      <c r="F15" s="27" t="s">
        <v>39</v>
      </c>
      <c r="G15" s="27" t="s">
        <v>39</v>
      </c>
    </row>
    <row r="16" spans="2:7" x14ac:dyDescent="0.25">
      <c r="B16" s="58" t="s">
        <v>57</v>
      </c>
      <c r="C16" s="26"/>
      <c r="D16" s="27" t="s">
        <v>39</v>
      </c>
      <c r="E16" s="44" t="s">
        <v>39</v>
      </c>
      <c r="F16" s="27">
        <f>F14</f>
        <v>90029</v>
      </c>
      <c r="G16" s="27">
        <f>F16</f>
        <v>90029</v>
      </c>
    </row>
    <row r="17" spans="2:7" ht="13" thickBot="1" x14ac:dyDescent="0.3">
      <c r="B17" s="58" t="s">
        <v>59</v>
      </c>
      <c r="C17" s="26"/>
      <c r="D17" s="27" t="s">
        <v>39</v>
      </c>
      <c r="E17" s="44" t="s">
        <v>39</v>
      </c>
      <c r="F17" s="30">
        <v>-370000</v>
      </c>
      <c r="G17" s="30">
        <f>F17</f>
        <v>-370000</v>
      </c>
    </row>
    <row r="18" spans="2:7" ht="13.5" thickBot="1" x14ac:dyDescent="0.3">
      <c r="B18" s="60" t="s">
        <v>105</v>
      </c>
      <c r="C18" s="61"/>
      <c r="D18" s="78">
        <v>500</v>
      </c>
      <c r="E18" s="79">
        <v>132779</v>
      </c>
      <c r="F18" s="78">
        <f>F13+F16+F17</f>
        <v>2354528</v>
      </c>
      <c r="G18" s="78">
        <f>SUM(D18:F18)</f>
        <v>2487807</v>
      </c>
    </row>
    <row r="19" spans="2:7" ht="13" thickTop="1" x14ac:dyDescent="0.25"/>
    <row r="21" spans="2:7" x14ac:dyDescent="0.25">
      <c r="B21" s="1" t="s">
        <v>88</v>
      </c>
    </row>
    <row r="22" spans="2:7" x14ac:dyDescent="0.25">
      <c r="B22" s="1" t="s">
        <v>89</v>
      </c>
    </row>
    <row r="23" spans="2:7" x14ac:dyDescent="0.25">
      <c r="B23" s="1" t="s">
        <v>90</v>
      </c>
      <c r="F23" s="30"/>
    </row>
    <row r="24" spans="2:7" x14ac:dyDescent="0.25">
      <c r="B24" s="1"/>
    </row>
    <row r="25" spans="2:7" x14ac:dyDescent="0.25">
      <c r="B25" s="1"/>
    </row>
    <row r="26" spans="2:7" x14ac:dyDescent="0.25">
      <c r="B26" s="1" t="s">
        <v>88</v>
      </c>
    </row>
    <row r="27" spans="2:7" x14ac:dyDescent="0.25">
      <c r="B27" s="1" t="s">
        <v>91</v>
      </c>
    </row>
    <row r="28" spans="2:7" x14ac:dyDescent="0.25">
      <c r="B28" s="1" t="s">
        <v>92</v>
      </c>
    </row>
  </sheetData>
  <mergeCells count="1">
    <mergeCell ref="B3:G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zoomScale="80" zoomScaleNormal="80" workbookViewId="0">
      <selection activeCell="G37" sqref="G37"/>
    </sheetView>
  </sheetViews>
  <sheetFormatPr defaultColWidth="9.1796875" defaultRowHeight="12.5" x14ac:dyDescent="0.25"/>
  <cols>
    <col min="1" max="1" width="1.26953125" style="1" customWidth="1"/>
    <col min="2" max="2" width="59.1796875" style="4" customWidth="1"/>
    <col min="3" max="3" width="11.81640625" style="1" customWidth="1"/>
    <col min="4" max="4" width="18.81640625" style="2" customWidth="1"/>
    <col min="5" max="5" width="17.81640625" style="2" customWidth="1"/>
    <col min="6" max="6" width="17.453125" style="1" customWidth="1"/>
    <col min="7" max="7" width="11.7265625" style="1" bestFit="1" customWidth="1"/>
    <col min="8" max="16384" width="9.1796875" style="1"/>
  </cols>
  <sheetData>
    <row r="1" spans="2:7" ht="13" x14ac:dyDescent="0.3">
      <c r="B1" s="19" t="s">
        <v>0</v>
      </c>
    </row>
    <row r="2" spans="2:7" ht="13" x14ac:dyDescent="0.3">
      <c r="B2" s="19"/>
    </row>
    <row r="3" spans="2:7" ht="27.75" customHeight="1" x14ac:dyDescent="0.3">
      <c r="B3" s="96" t="s">
        <v>100</v>
      </c>
      <c r="C3" s="96"/>
      <c r="D3" s="96"/>
      <c r="E3" s="96"/>
      <c r="F3" s="80"/>
      <c r="G3" s="80"/>
    </row>
    <row r="4" spans="2:7" ht="13" thickBot="1" x14ac:dyDescent="0.3"/>
    <row r="5" spans="2:7" ht="13.5" thickTop="1" x14ac:dyDescent="0.25">
      <c r="B5" s="82"/>
      <c r="C5" s="83"/>
      <c r="D5" s="102" t="s">
        <v>42</v>
      </c>
      <c r="E5" s="102"/>
    </row>
    <row r="6" spans="2:7" ht="39.5" thickBot="1" x14ac:dyDescent="0.3">
      <c r="B6" s="84" t="s">
        <v>40</v>
      </c>
      <c r="C6" s="85" t="s">
        <v>38</v>
      </c>
      <c r="D6" s="86" t="s">
        <v>101</v>
      </c>
      <c r="E6" s="86" t="s">
        <v>61</v>
      </c>
    </row>
    <row r="7" spans="2:7" ht="26.5" thickTop="1" x14ac:dyDescent="0.25">
      <c r="B7" s="62" t="s">
        <v>62</v>
      </c>
      <c r="C7" s="63"/>
      <c r="D7" s="63"/>
      <c r="E7" s="63"/>
    </row>
    <row r="8" spans="2:7" x14ac:dyDescent="0.25">
      <c r="B8" s="58" t="s">
        <v>63</v>
      </c>
      <c r="C8" s="34"/>
      <c r="D8" s="27">
        <v>4929980</v>
      </c>
      <c r="E8" s="27">
        <v>3029076</v>
      </c>
    </row>
    <row r="9" spans="2:7" x14ac:dyDescent="0.25">
      <c r="B9" s="58" t="s">
        <v>64</v>
      </c>
      <c r="C9" s="34"/>
      <c r="D9" s="30">
        <v>-4748409</v>
      </c>
      <c r="E9" s="30">
        <v>-4147250</v>
      </c>
    </row>
    <row r="10" spans="2:7" x14ac:dyDescent="0.25">
      <c r="B10" s="58" t="s">
        <v>65</v>
      </c>
      <c r="C10" s="34"/>
      <c r="D10" s="30">
        <v>-240005</v>
      </c>
      <c r="E10" s="30">
        <v>-161388</v>
      </c>
    </row>
    <row r="11" spans="2:7" x14ac:dyDescent="0.25">
      <c r="B11" s="58" t="s">
        <v>66</v>
      </c>
      <c r="C11" s="34"/>
      <c r="D11" s="30">
        <v>-561600</v>
      </c>
      <c r="E11" s="30">
        <v>-292916</v>
      </c>
    </row>
    <row r="12" spans="2:7" x14ac:dyDescent="0.25">
      <c r="B12" s="58" t="s">
        <v>67</v>
      </c>
      <c r="C12" s="26"/>
      <c r="D12" s="30">
        <v>-125052</v>
      </c>
      <c r="E12" s="30">
        <v>-50082</v>
      </c>
      <c r="G12" s="30"/>
    </row>
    <row r="13" spans="2:7" x14ac:dyDescent="0.25">
      <c r="B13" s="58" t="s">
        <v>68</v>
      </c>
      <c r="C13" s="26">
        <v>4.1100000000000003</v>
      </c>
      <c r="D13" s="30">
        <v>-229978</v>
      </c>
      <c r="E13" s="30">
        <v>-190122</v>
      </c>
    </row>
    <row r="14" spans="2:7" x14ac:dyDescent="0.25">
      <c r="B14" s="58" t="s">
        <v>69</v>
      </c>
      <c r="C14" s="26">
        <v>17</v>
      </c>
      <c r="D14" s="27">
        <v>38957</v>
      </c>
      <c r="E14" s="27">
        <v>13164</v>
      </c>
    </row>
    <row r="15" spans="2:7" x14ac:dyDescent="0.25">
      <c r="B15" s="58" t="s">
        <v>70</v>
      </c>
      <c r="C15" s="26"/>
      <c r="D15" s="30">
        <v>-122692</v>
      </c>
      <c r="E15" s="30">
        <v>-116459</v>
      </c>
    </row>
    <row r="16" spans="2:7" x14ac:dyDescent="0.25">
      <c r="B16" s="87" t="s">
        <v>71</v>
      </c>
      <c r="C16" s="29"/>
      <c r="D16" s="45">
        <v>4755</v>
      </c>
      <c r="E16" s="45">
        <v>2442</v>
      </c>
    </row>
    <row r="17" spans="2:5" x14ac:dyDescent="0.25">
      <c r="B17" s="87" t="s">
        <v>72</v>
      </c>
      <c r="D17" s="30">
        <v>-29257</v>
      </c>
      <c r="E17" s="30">
        <v>-13061</v>
      </c>
    </row>
    <row r="18" spans="2:5" x14ac:dyDescent="0.25">
      <c r="B18" s="88" t="s">
        <v>108</v>
      </c>
      <c r="C18" s="17"/>
      <c r="D18" s="38">
        <v>-26671</v>
      </c>
      <c r="E18" s="38">
        <v>-39262</v>
      </c>
    </row>
    <row r="19" spans="2:5" ht="26" x14ac:dyDescent="0.25">
      <c r="B19" s="67" t="s">
        <v>86</v>
      </c>
      <c r="C19" s="16"/>
      <c r="D19" s="81">
        <f>SUM(D8:D18)</f>
        <v>-1109972</v>
      </c>
      <c r="E19" s="81">
        <f>SUM(E8:E18)</f>
        <v>-1965858</v>
      </c>
    </row>
    <row r="20" spans="2:5" ht="13" x14ac:dyDescent="0.25">
      <c r="B20" s="67"/>
      <c r="C20" s="68"/>
      <c r="D20" s="66"/>
      <c r="E20" s="66"/>
    </row>
    <row r="21" spans="2:5" ht="26" x14ac:dyDescent="0.25">
      <c r="B21" s="89" t="s">
        <v>73</v>
      </c>
      <c r="C21" s="34"/>
      <c r="D21" s="57"/>
      <c r="E21" s="57"/>
    </row>
    <row r="22" spans="2:5" x14ac:dyDescent="0.25">
      <c r="B22" s="58" t="s">
        <v>74</v>
      </c>
      <c r="C22" s="34"/>
      <c r="D22" s="30">
        <v>-21265</v>
      </c>
      <c r="E22" s="30">
        <v>-20276</v>
      </c>
    </row>
    <row r="23" spans="2:5" x14ac:dyDescent="0.25">
      <c r="B23" s="88" t="s">
        <v>75</v>
      </c>
      <c r="C23" s="37"/>
      <c r="D23" s="38" t="s">
        <v>39</v>
      </c>
      <c r="E23" s="38">
        <v>-99726</v>
      </c>
    </row>
    <row r="24" spans="2:5" ht="26" x14ac:dyDescent="0.25">
      <c r="B24" s="90" t="s">
        <v>76</v>
      </c>
      <c r="C24" s="16"/>
      <c r="D24" s="81">
        <f>D22</f>
        <v>-21265</v>
      </c>
      <c r="E24" s="81">
        <f>SUM(E22:E23)</f>
        <v>-120002</v>
      </c>
    </row>
    <row r="25" spans="2:5" ht="13" x14ac:dyDescent="0.25">
      <c r="B25" s="91"/>
      <c r="C25" s="16"/>
      <c r="D25" s="66"/>
      <c r="E25" s="66"/>
    </row>
    <row r="26" spans="2:5" ht="13" x14ac:dyDescent="0.25">
      <c r="B26" s="59" t="s">
        <v>77</v>
      </c>
      <c r="C26" s="34"/>
      <c r="D26" s="57"/>
      <c r="E26" s="56"/>
    </row>
    <row r="27" spans="2:5" x14ac:dyDescent="0.25">
      <c r="B27" s="58" t="s">
        <v>78</v>
      </c>
      <c r="C27" s="26">
        <v>11</v>
      </c>
      <c r="D27" s="27">
        <v>2452000</v>
      </c>
      <c r="E27" s="27">
        <v>2522407</v>
      </c>
    </row>
    <row r="28" spans="2:5" x14ac:dyDescent="0.25">
      <c r="B28" s="87" t="s">
        <v>79</v>
      </c>
      <c r="C28" s="29">
        <v>11</v>
      </c>
      <c r="D28" s="30">
        <v>-1417788</v>
      </c>
      <c r="E28" s="30">
        <v>-1539624</v>
      </c>
    </row>
    <row r="29" spans="2:5" x14ac:dyDescent="0.25">
      <c r="B29" s="87" t="s">
        <v>106</v>
      </c>
      <c r="C29" s="29"/>
      <c r="D29" s="30">
        <v>-95934</v>
      </c>
      <c r="E29" s="30">
        <v>-67971</v>
      </c>
    </row>
    <row r="30" spans="2:5" x14ac:dyDescent="0.25">
      <c r="B30" s="87" t="s">
        <v>107</v>
      </c>
      <c r="C30" s="29"/>
      <c r="D30" s="27">
        <v>98996</v>
      </c>
      <c r="E30" s="30" t="s">
        <v>39</v>
      </c>
    </row>
    <row r="31" spans="2:5" x14ac:dyDescent="0.25">
      <c r="B31" s="88" t="s">
        <v>80</v>
      </c>
      <c r="C31" s="37"/>
      <c r="D31" s="30">
        <v>-85000</v>
      </c>
      <c r="E31" s="38">
        <v>-35000</v>
      </c>
    </row>
    <row r="32" spans="2:5" ht="26" x14ac:dyDescent="0.25">
      <c r="B32" s="67" t="s">
        <v>81</v>
      </c>
      <c r="C32" s="16"/>
      <c r="D32" s="32">
        <f>SUM(D27:D31)</f>
        <v>952274</v>
      </c>
      <c r="E32" s="32">
        <f>SUM(E27:E31)</f>
        <v>879812</v>
      </c>
    </row>
    <row r="33" spans="2:5" ht="13" x14ac:dyDescent="0.25">
      <c r="B33" s="91"/>
      <c r="C33" s="16"/>
      <c r="D33" s="66"/>
      <c r="E33" s="66"/>
    </row>
    <row r="34" spans="2:5" ht="13" x14ac:dyDescent="0.25">
      <c r="B34" s="92" t="s">
        <v>82</v>
      </c>
      <c r="C34" s="14"/>
      <c r="D34" s="95">
        <f>D19+D24+D32</f>
        <v>-178963</v>
      </c>
      <c r="E34" s="95">
        <f>E19+E24+E32</f>
        <v>-1206048</v>
      </c>
    </row>
    <row r="35" spans="2:5" x14ac:dyDescent="0.25">
      <c r="B35" s="88" t="s">
        <v>83</v>
      </c>
      <c r="C35" s="37"/>
      <c r="D35" s="72">
        <v>-38689</v>
      </c>
      <c r="E35" s="72">
        <v>183271</v>
      </c>
    </row>
    <row r="36" spans="2:5" x14ac:dyDescent="0.25">
      <c r="B36" s="65" t="s">
        <v>84</v>
      </c>
      <c r="C36" s="68">
        <v>7</v>
      </c>
      <c r="D36" s="74">
        <v>2344057</v>
      </c>
      <c r="E36" s="74">
        <v>1774119</v>
      </c>
    </row>
    <row r="37" spans="2:5" ht="13.5" thickBot="1" x14ac:dyDescent="0.3">
      <c r="B37" s="93" t="s">
        <v>85</v>
      </c>
      <c r="C37" s="94">
        <v>7</v>
      </c>
      <c r="D37" s="43">
        <f>D34+D35+D36</f>
        <v>2126405</v>
      </c>
      <c r="E37" s="43">
        <f>E34+E35+E36</f>
        <v>751342</v>
      </c>
    </row>
    <row r="38" spans="2:5" ht="13" thickTop="1" x14ac:dyDescent="0.25"/>
    <row r="40" spans="2:5" x14ac:dyDescent="0.25">
      <c r="B40" s="1" t="s">
        <v>88</v>
      </c>
    </row>
    <row r="41" spans="2:5" x14ac:dyDescent="0.25">
      <c r="B41" s="1" t="s">
        <v>89</v>
      </c>
    </row>
    <row r="42" spans="2:5" x14ac:dyDescent="0.25">
      <c r="B42" s="1" t="s">
        <v>90</v>
      </c>
    </row>
    <row r="43" spans="2:5" x14ac:dyDescent="0.25">
      <c r="B43" s="1"/>
    </row>
    <row r="44" spans="2:5" x14ac:dyDescent="0.25">
      <c r="B44" s="1"/>
    </row>
    <row r="45" spans="2:5" x14ac:dyDescent="0.25">
      <c r="B45" s="1" t="s">
        <v>88</v>
      </c>
    </row>
    <row r="46" spans="2:5" x14ac:dyDescent="0.25">
      <c r="B46" s="1" t="s">
        <v>91</v>
      </c>
    </row>
    <row r="47" spans="2:5" x14ac:dyDescent="0.25">
      <c r="B47" s="1" t="s">
        <v>92</v>
      </c>
    </row>
  </sheetData>
  <mergeCells count="2">
    <mergeCell ref="D5:E5"/>
    <mergeCell ref="B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ОИК</vt:lpstr>
      <vt:lpstr>ДДС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2023-05-10T12:09:12Z</dcterms:modified>
</cp:coreProperties>
</file>