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B25B9946-D04E-4F4A-A49D-C5EB1CEBBB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БАЛАНС" sheetId="1" r:id="rId1"/>
    <sheet name="ОПиУ" sheetId="3" r:id="rId2"/>
    <sheet name="ОИК" sheetId="5" r:id="rId3"/>
    <sheet name="ДДС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6" l="1"/>
  <c r="E34" i="6"/>
  <c r="E32" i="6"/>
  <c r="E24" i="6"/>
  <c r="D24" i="6"/>
  <c r="E19" i="6"/>
  <c r="E24" i="3"/>
  <c r="E13" i="1"/>
  <c r="D13" i="1"/>
  <c r="D53" i="1" l="1"/>
  <c r="E53" i="1"/>
  <c r="D34" i="1"/>
  <c r="E34" i="1"/>
  <c r="D19" i="6" l="1"/>
  <c r="D11" i="3"/>
  <c r="D19" i="3" s="1"/>
  <c r="D22" i="3" s="1"/>
  <c r="D24" i="3" s="1"/>
  <c r="D54" i="1"/>
  <c r="E40" i="1"/>
  <c r="D40" i="1"/>
  <c r="E54" i="1" l="1"/>
  <c r="D32" i="6"/>
  <c r="D34" i="6" s="1"/>
  <c r="D37" i="6" s="1"/>
  <c r="E11" i="3" l="1"/>
  <c r="E19" i="3" s="1"/>
  <c r="E22" i="3" s="1"/>
  <c r="E55" i="1" l="1"/>
  <c r="D55" i="1"/>
  <c r="E25" i="1"/>
  <c r="D25" i="1"/>
  <c r="E26" i="1" l="1"/>
  <c r="D26" i="1"/>
</calcChain>
</file>

<file path=xl/sharedStrings.xml><?xml version="1.0" encoding="utf-8"?>
<sst xmlns="http://schemas.openxmlformats.org/spreadsheetml/2006/main" count="152" uniqueCount="110">
  <si>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</si>
  <si>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</si>
  <si>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</si>
  <si>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</si>
  <si>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</si>
  <si>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</si>
  <si>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</si>
  <si>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</si>
  <si>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</si>
  <si>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</si>
  <si>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</si>
  <si>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</si>
  <si>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</si>
  <si>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</si>
  <si>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</si>
  <si>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</si>
  <si>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</si>
  <si>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</si>
  <si>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</si>
  <si>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</si>
  <si>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</si>
  <si>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</si>
  <si>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</si>
  <si>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</si>
  <si>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</si>
  <si>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</si>
  <si>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</si>
  <si>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</si>
  <si>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</si>
  <si>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</si>
  <si>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</si>
  <si>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</si>
  <si>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</si>
  <si>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</si>
  <si>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</si>
  <si>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</si>
  <si>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</si>
  <si>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</si>
  <si>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</si>
  <si>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В тыс. тенге</t>
  </si>
  <si>
    <t>ИТОГО АКТИВЫ</t>
  </si>
  <si>
    <t>За три месяца, закончившихся</t>
  </si>
  <si>
    <t xml:space="preserve">31 марта 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</si>
  <si>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</si>
  <si>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</si>
  <si>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</si>
  <si>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</si>
  <si>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</si>
  <si>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</si>
  <si>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</si>
  <si>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</si>
  <si>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</si>
  <si>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</si>
  <si>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</si>
  <si>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</si>
  <si>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</si>
  <si>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</si>
  <si>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</si>
  <si>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</si>
  <si>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</si>
  <si>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</si>
  <si>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</si>
  <si>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</si>
  <si>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</si>
  <si>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</si>
  <si>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</si>
  <si>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</si>
  <si>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</si>
  <si>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</si>
  <si>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</si>
  <si>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</si>
  <si>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</si>
  <si>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</si>
  <si>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</si>
  <si>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</si>
  <si>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</si>
  <si>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</si>
  <si>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</si>
  <si>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</si>
  <si>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</si>
  <si>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</si>
  <si>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</si>
  <si>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</si>
  <si>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</si>
  <si>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</si>
  <si>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</si>
  <si>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Финансовый директор</t>
  </si>
  <si>
    <t>Косарева Н.В.</t>
  </si>
  <si>
    <t>Главный бухгалтер</t>
  </si>
  <si>
    <t>Облигации выпущенные</t>
  </si>
  <si>
    <t>Выплата основного долга по аренде</t>
  </si>
  <si>
    <t>Размещение облигаций</t>
  </si>
  <si>
    <t>Расходы при обмене валюты</t>
  </si>
  <si>
    <t>Прочие долгосрочне активы</t>
  </si>
  <si>
    <t>Резерв по переоценке валюты</t>
  </si>
  <si>
    <t>31 марта 2024 года (неаудировано)</t>
  </si>
  <si>
    <t>Мадиева С.Е.</t>
  </si>
  <si>
    <t>Промежуточный консолидированный отчет о финансовом положении по состоянию на 31 марта 2025 года</t>
  </si>
  <si>
    <t>31 марта 2025 (неаудировано)</t>
  </si>
  <si>
    <t>31 декабря 2024 (неаудировано)</t>
  </si>
  <si>
    <t>2025 года</t>
  </si>
  <si>
    <t xml:space="preserve">2024 года </t>
  </si>
  <si>
    <t>Промежуточный консолидированный отчет об изменениях в капитале за три месяца, закончившихся 31 марта 2025 года</t>
  </si>
  <si>
    <t>Промежуточный консолидированный отчет о движении денежных средств за три месяца, закончившихся 31 марта 2025 года</t>
  </si>
  <si>
    <t>31 марта 2025 года (неаудировано)</t>
  </si>
  <si>
    <t>Промежуточный консолидированный отчет о прибылях или убытках и прочем совокупном доходе за три месяца, закончившихся 31 марта 2025 года</t>
  </si>
  <si>
    <t>На 1 января 2024 года</t>
  </si>
  <si>
    <t>На 31 марта 2024 года (неаудировано)</t>
  </si>
  <si>
    <t xml:space="preserve">На 31 декабря 2024 года </t>
  </si>
  <si>
    <t>На 31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</si>
</sst>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₸;\ \(#,##0\)"/>
    <numFmt numFmtId="165" formatCode="#,##0;\(#,##0\);\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9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1" fillId="0" borderId="8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3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2" fillId="0" borderId="11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5"/>
  <sheetViews>
    <sheetView tabSelected="1" zoomScale="80" zoomScaleNormal="80" workbookViewId="0">
      <selection activeCell="C40" sqref="C40"/>
    </sheetView>
  </sheetViews>
  <sheetFormatPr defaultColWidth="9.1796875" defaultRowHeight="12.5" x14ac:dyDescent="0.25"/>
  <cols>
    <col min="1" max="1" width="1.26953125" style="1" customWidth="1"/>
    <col min="2" max="2" width="59.1796875" style="1" customWidth="1"/>
    <col min="3" max="3" width="11.1796875" style="1" customWidth="1"/>
    <col min="4" max="4" width="17" style="2" customWidth="1"/>
    <col min="5" max="5" width="16.7265625" style="2" customWidth="1"/>
    <col min="6" max="16384" width="9.1796875" style="1"/>
  </cols>
  <sheetData>
    <row r="1" spans="2:5" ht="13" x14ac:dyDescent="0.3">
      <c r="B1" s="10" t="s">
        <v>0</v>
      </c>
    </row>
    <row r="2" spans="2:5" ht="13" x14ac:dyDescent="0.3">
      <c r="B2" s="10"/>
    </row>
    <row r="3" spans="2:5" ht="27" customHeight="1" x14ac:dyDescent="0.3">
      <c r="B3" s="110" t="s">
        <v>97</v>
      </c>
      <c r="C3" s="110"/>
      <c r="D3" s="110"/>
      <c r="E3" s="110"/>
    </row>
    <row r="4" spans="2:5" ht="13.5" thickBot="1" x14ac:dyDescent="0.3">
      <c r="B4" s="42"/>
      <c r="C4" s="42"/>
      <c r="D4" s="42"/>
      <c r="E4" s="42"/>
    </row>
    <row r="5" spans="2:5" ht="27" thickTop="1" thickBot="1" x14ac:dyDescent="0.35">
      <c r="B5" s="11" t="s">
        <v>39</v>
      </c>
      <c r="C5" s="11" t="s">
        <v>38</v>
      </c>
      <c r="D5" s="49" t="s">
        <v>98</v>
      </c>
      <c r="E5" s="49" t="s">
        <v>99</v>
      </c>
    </row>
    <row r="6" spans="2:5" ht="13" x14ac:dyDescent="0.25">
      <c r="B6" s="3" t="s">
        <v>1</v>
      </c>
      <c r="C6" s="4"/>
    </row>
    <row r="7" spans="2:5" ht="13" x14ac:dyDescent="0.25">
      <c r="B7" s="3" t="s">
        <v>2</v>
      </c>
      <c r="C7" s="4"/>
    </row>
    <row r="8" spans="2:5" x14ac:dyDescent="0.25">
      <c r="B8" s="5" t="s">
        <v>3</v>
      </c>
      <c r="C8" s="4">
        <v>3</v>
      </c>
      <c r="D8" s="27">
        <v>475266.03203657013</v>
      </c>
      <c r="E8" s="43">
        <v>499896</v>
      </c>
    </row>
    <row r="9" spans="2:5" x14ac:dyDescent="0.25">
      <c r="B9" s="5" t="s">
        <v>4</v>
      </c>
      <c r="C9" s="4">
        <v>4</v>
      </c>
      <c r="D9" s="27">
        <v>1929713.6841071711</v>
      </c>
      <c r="E9" s="43">
        <v>1491018</v>
      </c>
    </row>
    <row r="10" spans="2:5" x14ac:dyDescent="0.25">
      <c r="B10" s="5" t="s">
        <v>14</v>
      </c>
      <c r="C10" s="4">
        <v>19</v>
      </c>
      <c r="D10" s="27">
        <v>137277.46167549666</v>
      </c>
      <c r="E10" s="43">
        <v>89702</v>
      </c>
    </row>
    <row r="11" spans="2:5" x14ac:dyDescent="0.25">
      <c r="B11" s="5" t="s">
        <v>5</v>
      </c>
      <c r="C11" s="4"/>
      <c r="D11" s="27">
        <v>34685.179600000003</v>
      </c>
      <c r="E11" s="43">
        <v>37747</v>
      </c>
    </row>
    <row r="12" spans="2:5" x14ac:dyDescent="0.25">
      <c r="B12" s="5" t="s">
        <v>93</v>
      </c>
      <c r="C12" s="4"/>
      <c r="D12" s="27">
        <v>2261.13</v>
      </c>
      <c r="E12" s="43">
        <v>0</v>
      </c>
    </row>
    <row r="13" spans="2:5" ht="13" x14ac:dyDescent="0.25">
      <c r="B13" s="12"/>
      <c r="C13" s="12"/>
      <c r="D13" s="32">
        <f>SUM(D8:D12)</f>
        <v>2579203.4874192378</v>
      </c>
      <c r="E13" s="32">
        <f>SUM(E8:E12)</f>
        <v>2118363</v>
      </c>
    </row>
    <row r="14" spans="2:5" x14ac:dyDescent="0.25">
      <c r="B14" s="4"/>
      <c r="C14" s="4"/>
    </row>
    <row r="15" spans="2:5" x14ac:dyDescent="0.25">
      <c r="B15" s="4"/>
      <c r="C15" s="4"/>
    </row>
    <row r="16" spans="2:5" ht="13" x14ac:dyDescent="0.25">
      <c r="B16" s="3" t="s">
        <v>6</v>
      </c>
      <c r="C16" s="4"/>
    </row>
    <row r="17" spans="2:5" x14ac:dyDescent="0.25">
      <c r="B17" s="6" t="s">
        <v>7</v>
      </c>
      <c r="C17" s="4">
        <v>5</v>
      </c>
      <c r="D17" s="27">
        <v>10089804.47866541</v>
      </c>
      <c r="E17" s="43">
        <v>9418646</v>
      </c>
    </row>
    <row r="18" spans="2:5" x14ac:dyDescent="0.25">
      <c r="B18" s="5" t="s">
        <v>8</v>
      </c>
      <c r="C18" s="4">
        <v>6</v>
      </c>
      <c r="D18" s="27">
        <v>3278423.7645664234</v>
      </c>
      <c r="E18" s="43">
        <v>2414964</v>
      </c>
    </row>
    <row r="19" spans="2:5" x14ac:dyDescent="0.25">
      <c r="B19" s="6" t="s">
        <v>9</v>
      </c>
      <c r="C19" s="4">
        <v>7</v>
      </c>
      <c r="D19" s="27">
        <v>983992.32971276005</v>
      </c>
      <c r="E19" s="43">
        <v>1823980</v>
      </c>
    </row>
    <row r="20" spans="2:5" x14ac:dyDescent="0.25">
      <c r="B20" s="6" t="s">
        <v>10</v>
      </c>
      <c r="C20" s="4"/>
      <c r="D20" s="27">
        <v>109525.92504422998</v>
      </c>
      <c r="E20" s="43">
        <v>124296</v>
      </c>
    </row>
    <row r="21" spans="2:5" x14ac:dyDescent="0.25">
      <c r="B21" s="5" t="s">
        <v>11</v>
      </c>
      <c r="C21" s="4">
        <v>8</v>
      </c>
      <c r="D21" s="27">
        <v>543262.22537578002</v>
      </c>
      <c r="E21" s="43">
        <v>837201</v>
      </c>
    </row>
    <row r="22" spans="2:5" x14ac:dyDescent="0.25">
      <c r="B22" s="5" t="s">
        <v>12</v>
      </c>
      <c r="C22" s="4"/>
      <c r="D22" s="27">
        <v>449105.11213529023</v>
      </c>
      <c r="E22" s="43">
        <v>389607</v>
      </c>
    </row>
    <row r="23" spans="2:5" x14ac:dyDescent="0.25">
      <c r="B23" s="5" t="s">
        <v>13</v>
      </c>
      <c r="C23" s="4"/>
      <c r="D23" s="27">
        <v>0</v>
      </c>
      <c r="E23" s="43">
        <v>0</v>
      </c>
    </row>
    <row r="24" spans="2:5" x14ac:dyDescent="0.25">
      <c r="B24" s="5" t="s">
        <v>15</v>
      </c>
      <c r="C24" s="4"/>
      <c r="D24" s="44">
        <v>75964.682385920023</v>
      </c>
      <c r="E24" s="45">
        <v>91519</v>
      </c>
    </row>
    <row r="25" spans="2:5" ht="13" x14ac:dyDescent="0.25">
      <c r="B25" s="12"/>
      <c r="C25" s="12"/>
      <c r="D25" s="32">
        <f>SUM(D17:D24)</f>
        <v>15530078.517885813</v>
      </c>
      <c r="E25" s="32">
        <f>SUM(E17:E24)</f>
        <v>15100213</v>
      </c>
    </row>
    <row r="26" spans="2:5" ht="13.5" thickBot="1" x14ac:dyDescent="0.3">
      <c r="B26" s="46" t="s">
        <v>40</v>
      </c>
      <c r="C26" s="47"/>
      <c r="D26" s="47">
        <f>D25+D13</f>
        <v>18109282.005305052</v>
      </c>
      <c r="E26" s="47">
        <f>E25+E13</f>
        <v>17218576</v>
      </c>
    </row>
    <row r="27" spans="2:5" x14ac:dyDescent="0.25">
      <c r="B27" s="4"/>
      <c r="C27" s="4"/>
    </row>
    <row r="28" spans="2:5" ht="13" x14ac:dyDescent="0.25">
      <c r="B28" s="3" t="s">
        <v>16</v>
      </c>
      <c r="C28" s="4"/>
    </row>
    <row r="29" spans="2:5" ht="13" x14ac:dyDescent="0.25">
      <c r="B29" s="3" t="s">
        <v>17</v>
      </c>
      <c r="C29" s="4"/>
    </row>
    <row r="30" spans="2:5" x14ac:dyDescent="0.25">
      <c r="B30" s="5" t="s">
        <v>18</v>
      </c>
      <c r="C30" s="4">
        <v>9</v>
      </c>
      <c r="D30" s="27">
        <v>499.70199999999312</v>
      </c>
      <c r="E30" s="43">
        <v>500</v>
      </c>
    </row>
    <row r="31" spans="2:5" x14ac:dyDescent="0.25">
      <c r="B31" s="5" t="s">
        <v>19</v>
      </c>
      <c r="C31" s="4"/>
      <c r="D31" s="27">
        <v>215125.93299</v>
      </c>
      <c r="E31" s="43">
        <v>215126</v>
      </c>
    </row>
    <row r="32" spans="2:5" x14ac:dyDescent="0.25">
      <c r="B32" s="5" t="s">
        <v>94</v>
      </c>
      <c r="C32" s="4"/>
      <c r="D32" s="27">
        <v>1186.3456051482788</v>
      </c>
      <c r="E32" s="92">
        <v>-379</v>
      </c>
    </row>
    <row r="33" spans="2:5" x14ac:dyDescent="0.25">
      <c r="B33" s="5" t="s">
        <v>20</v>
      </c>
      <c r="C33" s="4"/>
      <c r="D33" s="44">
        <v>3125222.7164813261</v>
      </c>
      <c r="E33" s="91">
        <v>3106663</v>
      </c>
    </row>
    <row r="34" spans="2:5" ht="13" x14ac:dyDescent="0.25">
      <c r="B34" s="13" t="s">
        <v>21</v>
      </c>
      <c r="C34" s="12"/>
      <c r="D34" s="32">
        <f>SUM(D30:D33)</f>
        <v>3342034.6970764743</v>
      </c>
      <c r="E34" s="32">
        <f>SUM(E30:E33)</f>
        <v>3321910</v>
      </c>
    </row>
    <row r="36" spans="2:5" ht="13" x14ac:dyDescent="0.25">
      <c r="B36" s="7" t="s">
        <v>22</v>
      </c>
    </row>
    <row r="37" spans="2:5" x14ac:dyDescent="0.25">
      <c r="B37" s="8" t="s">
        <v>23</v>
      </c>
      <c r="C37" s="1">
        <v>10</v>
      </c>
      <c r="D37" s="27">
        <v>148599.09568</v>
      </c>
      <c r="E37" s="43">
        <v>142254</v>
      </c>
    </row>
    <row r="38" spans="2:5" x14ac:dyDescent="0.25">
      <c r="B38" s="8" t="s">
        <v>24</v>
      </c>
      <c r="C38" s="1">
        <v>4</v>
      </c>
      <c r="D38" s="27">
        <v>1753225.681081715</v>
      </c>
      <c r="E38" s="43">
        <v>1264585</v>
      </c>
    </row>
    <row r="39" spans="2:5" x14ac:dyDescent="0.25">
      <c r="B39" s="8" t="s">
        <v>33</v>
      </c>
      <c r="C39" s="1">
        <v>19</v>
      </c>
      <c r="D39" s="27">
        <v>51000.041104527678</v>
      </c>
      <c r="E39" s="43">
        <v>52269</v>
      </c>
    </row>
    <row r="40" spans="2:5" ht="13" x14ac:dyDescent="0.25">
      <c r="B40" s="15"/>
      <c r="C40" s="16"/>
      <c r="D40" s="32">
        <f>SUM(D37:D39)</f>
        <v>1952824.8178662427</v>
      </c>
      <c r="E40" s="32">
        <f>SUM(E37:E39)</f>
        <v>1459108</v>
      </c>
    </row>
    <row r="41" spans="2:5" x14ac:dyDescent="0.25">
      <c r="B41" s="9"/>
    </row>
    <row r="42" spans="2:5" ht="13" x14ac:dyDescent="0.25">
      <c r="B42" s="7" t="s">
        <v>25</v>
      </c>
    </row>
    <row r="43" spans="2:5" x14ac:dyDescent="0.25">
      <c r="B43" s="8" t="s">
        <v>26</v>
      </c>
      <c r="C43" s="1">
        <v>11</v>
      </c>
      <c r="D43" s="27">
        <v>7317944.0953299999</v>
      </c>
      <c r="E43" s="43">
        <v>7297427</v>
      </c>
    </row>
    <row r="44" spans="2:5" x14ac:dyDescent="0.25">
      <c r="B44" s="8" t="s">
        <v>27</v>
      </c>
      <c r="C44" s="1">
        <v>12</v>
      </c>
      <c r="D44" s="27">
        <v>3518576.2283377508</v>
      </c>
      <c r="E44" s="43">
        <v>3002823</v>
      </c>
    </row>
    <row r="45" spans="2:5" x14ac:dyDescent="0.25">
      <c r="B45" s="8" t="s">
        <v>28</v>
      </c>
      <c r="C45" s="1">
        <v>4</v>
      </c>
      <c r="D45" s="27">
        <v>329541.21726200095</v>
      </c>
      <c r="E45" s="43">
        <v>364777</v>
      </c>
    </row>
    <row r="46" spans="2:5" x14ac:dyDescent="0.25">
      <c r="B46" s="8" t="s">
        <v>89</v>
      </c>
      <c r="C46" s="1">
        <v>13</v>
      </c>
      <c r="D46" s="27">
        <v>1020502.7254999999</v>
      </c>
      <c r="E46" s="43">
        <v>1010278</v>
      </c>
    </row>
    <row r="47" spans="2:5" x14ac:dyDescent="0.25">
      <c r="B47" s="8" t="s">
        <v>29</v>
      </c>
      <c r="D47" s="27">
        <v>83552</v>
      </c>
      <c r="E47" s="43">
        <v>152400</v>
      </c>
    </row>
    <row r="48" spans="2:5" x14ac:dyDescent="0.25">
      <c r="B48" s="8" t="s">
        <v>30</v>
      </c>
      <c r="D48" s="27">
        <v>210524.29976999998</v>
      </c>
      <c r="E48" s="43">
        <v>203808</v>
      </c>
    </row>
    <row r="49" spans="2:5" x14ac:dyDescent="0.25">
      <c r="B49" s="8" t="s">
        <v>31</v>
      </c>
      <c r="D49" s="27">
        <v>13060.152609999932</v>
      </c>
      <c r="E49" s="43">
        <v>57251</v>
      </c>
    </row>
    <row r="50" spans="2:5" x14ac:dyDescent="0.25">
      <c r="B50" s="8" t="s">
        <v>32</v>
      </c>
      <c r="D50" s="27">
        <v>117253.97005999999</v>
      </c>
      <c r="E50" s="43">
        <v>147040</v>
      </c>
    </row>
    <row r="51" spans="2:5" x14ac:dyDescent="0.25">
      <c r="B51" s="8" t="s">
        <v>34</v>
      </c>
      <c r="D51" s="27">
        <v>4567.2721124270611</v>
      </c>
      <c r="E51" s="43">
        <v>643</v>
      </c>
    </row>
    <row r="52" spans="2:5" x14ac:dyDescent="0.25">
      <c r="B52" s="8" t="s">
        <v>35</v>
      </c>
      <c r="D52" s="27">
        <v>198900.76102650305</v>
      </c>
      <c r="E52" s="43">
        <v>201111</v>
      </c>
    </row>
    <row r="53" spans="2:5" ht="13" x14ac:dyDescent="0.25">
      <c r="B53" s="15"/>
      <c r="C53" s="16"/>
      <c r="D53" s="32">
        <f>SUM(D43:D52)</f>
        <v>12814422.722008683</v>
      </c>
      <c r="E53" s="32">
        <f>SUM(E43:E52)</f>
        <v>12437558</v>
      </c>
    </row>
    <row r="54" spans="2:5" ht="13" x14ac:dyDescent="0.25">
      <c r="B54" s="18" t="s">
        <v>36</v>
      </c>
      <c r="C54" s="16"/>
      <c r="D54" s="32">
        <f>D53+D40</f>
        <v>14767247.539874926</v>
      </c>
      <c r="E54" s="32">
        <f>E53+E40</f>
        <v>13896666</v>
      </c>
    </row>
    <row r="55" spans="2:5" ht="13.5" thickBot="1" x14ac:dyDescent="0.3">
      <c r="B55" s="48" t="s">
        <v>37</v>
      </c>
      <c r="C55" s="42"/>
      <c r="D55" s="42">
        <f>D54+D34</f>
        <v>18109282.2369514</v>
      </c>
      <c r="E55" s="42">
        <f>E54+E34</f>
        <v>17218576</v>
      </c>
    </row>
    <row r="56" spans="2:5" ht="13" thickTop="1" x14ac:dyDescent="0.25"/>
    <row r="58" spans="2:5" x14ac:dyDescent="0.25">
      <c r="B58" s="1" t="s">
        <v>85</v>
      </c>
    </row>
    <row r="59" spans="2:5" x14ac:dyDescent="0.25">
      <c r="B59" s="1" t="s">
        <v>96</v>
      </c>
    </row>
    <row r="60" spans="2:5" x14ac:dyDescent="0.25">
      <c r="B60" s="1" t="s">
        <v>86</v>
      </c>
    </row>
    <row r="63" spans="2:5" x14ac:dyDescent="0.25">
      <c r="B63" s="1" t="s">
        <v>85</v>
      </c>
    </row>
    <row r="64" spans="2:5" x14ac:dyDescent="0.25">
      <c r="B64" s="1" t="s">
        <v>87</v>
      </c>
    </row>
    <row r="65" spans="2:2" x14ac:dyDescent="0.25">
      <c r="B65" s="1" t="s">
        <v>88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4"/>
  <sheetViews>
    <sheetView zoomScale="80" zoomScaleNormal="80" workbookViewId="0">
      <selection activeCell="C22" sqref="C22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1796875" style="1" customWidth="1"/>
    <col min="4" max="4" width="16.7265625" style="2" customWidth="1"/>
    <col min="5" max="5" width="17.1796875" style="2" customWidth="1"/>
    <col min="6" max="16384" width="9.1796875" style="1"/>
  </cols>
  <sheetData>
    <row r="1" spans="2:5" ht="13" x14ac:dyDescent="0.3">
      <c r="B1" s="19" t="s">
        <v>0</v>
      </c>
    </row>
    <row r="2" spans="2:5" ht="13" x14ac:dyDescent="0.3">
      <c r="B2" s="19"/>
    </row>
    <row r="3" spans="2:5" ht="27.75" customHeight="1" x14ac:dyDescent="0.3">
      <c r="B3" s="110" t="s">
        <v>105</v>
      </c>
      <c r="C3" s="110"/>
      <c r="D3" s="110"/>
      <c r="E3" s="110"/>
    </row>
    <row r="4" spans="2:5" ht="13" thickBot="1" x14ac:dyDescent="0.3"/>
    <row r="5" spans="2:5" ht="13.5" thickTop="1" x14ac:dyDescent="0.25">
      <c r="B5" s="20"/>
      <c r="C5" s="21"/>
      <c r="D5" s="111" t="s">
        <v>41</v>
      </c>
      <c r="E5" s="111"/>
    </row>
    <row r="6" spans="2:5" ht="13" x14ac:dyDescent="0.25">
      <c r="B6" s="112" t="s">
        <v>39</v>
      </c>
      <c r="C6" s="114" t="s">
        <v>38</v>
      </c>
      <c r="D6" s="22" t="s">
        <v>42</v>
      </c>
      <c r="E6" s="23" t="s">
        <v>42</v>
      </c>
    </row>
    <row r="7" spans="2:5" ht="13" x14ac:dyDescent="0.25">
      <c r="B7" s="112"/>
      <c r="C7" s="114"/>
      <c r="D7" s="22" t="s">
        <v>100</v>
      </c>
      <c r="E7" s="22" t="s">
        <v>101</v>
      </c>
    </row>
    <row r="8" spans="2:5" ht="13.5" thickBot="1" x14ac:dyDescent="0.3">
      <c r="B8" s="113"/>
      <c r="C8" s="115"/>
      <c r="D8" s="24" t="s">
        <v>43</v>
      </c>
      <c r="E8" s="24" t="s">
        <v>43</v>
      </c>
    </row>
    <row r="9" spans="2:5" ht="13" thickTop="1" x14ac:dyDescent="0.25">
      <c r="B9" s="25" t="s">
        <v>44</v>
      </c>
      <c r="C9" s="26">
        <v>14</v>
      </c>
      <c r="D9" s="27">
        <v>6195088.1344998013</v>
      </c>
      <c r="E9" s="27">
        <v>5247781</v>
      </c>
    </row>
    <row r="10" spans="2:5" x14ac:dyDescent="0.25">
      <c r="B10" s="28" t="s">
        <v>45</v>
      </c>
      <c r="C10" s="29">
        <v>15</v>
      </c>
      <c r="D10" s="30">
        <v>-4344470.3433946241</v>
      </c>
      <c r="E10" s="30">
        <v>-3650671</v>
      </c>
    </row>
    <row r="11" spans="2:5" ht="13" x14ac:dyDescent="0.25">
      <c r="B11" s="31" t="s">
        <v>46</v>
      </c>
      <c r="C11" s="16"/>
      <c r="D11" s="32">
        <f>D9+D10</f>
        <v>1850617.7911051773</v>
      </c>
      <c r="E11" s="32">
        <f>E9+E10</f>
        <v>1597110</v>
      </c>
    </row>
    <row r="12" spans="2:5" ht="13" x14ac:dyDescent="0.25">
      <c r="B12" s="33"/>
      <c r="C12" s="34"/>
      <c r="D12" s="35"/>
      <c r="E12" s="35"/>
    </row>
    <row r="13" spans="2:5" x14ac:dyDescent="0.25">
      <c r="B13" s="25" t="s">
        <v>47</v>
      </c>
      <c r="C13" s="26">
        <v>16</v>
      </c>
      <c r="D13" s="30">
        <v>-1330048.1274899899</v>
      </c>
      <c r="E13" s="30">
        <v>-984118</v>
      </c>
    </row>
    <row r="14" spans="2:5" x14ac:dyDescent="0.25">
      <c r="B14" s="25" t="s">
        <v>48</v>
      </c>
      <c r="C14" s="26">
        <v>17</v>
      </c>
      <c r="D14" s="30">
        <v>-294630.69131141936</v>
      </c>
      <c r="E14" s="30">
        <v>-284941</v>
      </c>
    </row>
    <row r="15" spans="2:5" x14ac:dyDescent="0.25">
      <c r="B15" s="25" t="s">
        <v>84</v>
      </c>
      <c r="C15" s="34"/>
      <c r="D15" s="30">
        <v>251272.16252785045</v>
      </c>
      <c r="E15" s="30">
        <v>3107</v>
      </c>
    </row>
    <row r="16" spans="2:5" x14ac:dyDescent="0.25">
      <c r="B16" s="25" t="s">
        <v>49</v>
      </c>
      <c r="C16" s="26">
        <v>18</v>
      </c>
      <c r="D16" s="27">
        <v>15354.127668016003</v>
      </c>
      <c r="E16" s="27">
        <v>30661</v>
      </c>
    </row>
    <row r="17" spans="2:5" x14ac:dyDescent="0.25">
      <c r="B17" s="25" t="s">
        <v>50</v>
      </c>
      <c r="C17" s="26">
        <v>18</v>
      </c>
      <c r="D17" s="30">
        <v>-486034.67886999995</v>
      </c>
      <c r="E17" s="30">
        <v>-398238</v>
      </c>
    </row>
    <row r="18" spans="2:5" x14ac:dyDescent="0.25">
      <c r="B18" s="28" t="s">
        <v>51</v>
      </c>
      <c r="D18" s="30">
        <v>13515.795539305498</v>
      </c>
      <c r="E18" s="30">
        <v>-4955</v>
      </c>
    </row>
    <row r="19" spans="2:5" ht="13" x14ac:dyDescent="0.25">
      <c r="B19" s="31" t="s">
        <v>52</v>
      </c>
      <c r="C19" s="16"/>
      <c r="D19" s="87">
        <f>SUM(D11,D13:D18)</f>
        <v>20046.379168940079</v>
      </c>
      <c r="E19" s="32">
        <f>SUM(E11,E13:E18)</f>
        <v>-41374</v>
      </c>
    </row>
    <row r="20" spans="2:5" ht="13" x14ac:dyDescent="0.25">
      <c r="B20" s="33"/>
      <c r="C20" s="34"/>
      <c r="D20" s="35"/>
      <c r="E20" s="35"/>
    </row>
    <row r="21" spans="2:5" x14ac:dyDescent="0.25">
      <c r="B21" s="36" t="s">
        <v>53</v>
      </c>
      <c r="C21" s="37">
        <v>19</v>
      </c>
      <c r="D21" s="38">
        <v>-1486.2078661678397</v>
      </c>
      <c r="E21" s="38">
        <v>-24923</v>
      </c>
    </row>
    <row r="22" spans="2:5" ht="13" x14ac:dyDescent="0.25">
      <c r="B22" s="39" t="s">
        <v>54</v>
      </c>
      <c r="C22" s="34"/>
      <c r="D22" s="96">
        <f>D19+D21</f>
        <v>18560.17130277224</v>
      </c>
      <c r="E22" s="93">
        <f>E19+E21</f>
        <v>-66297</v>
      </c>
    </row>
    <row r="23" spans="2:5" ht="13" x14ac:dyDescent="0.25">
      <c r="B23" s="36" t="s">
        <v>55</v>
      </c>
      <c r="C23" s="17"/>
      <c r="D23" s="97">
        <v>-1754.1095748579958</v>
      </c>
      <c r="E23" s="94">
        <v>11492</v>
      </c>
    </row>
    <row r="24" spans="2:5" ht="13.5" thickBot="1" x14ac:dyDescent="0.3">
      <c r="B24" s="40" t="s">
        <v>56</v>
      </c>
      <c r="C24" s="41"/>
      <c r="D24" s="98">
        <f>D22+D23</f>
        <v>16806.061727914243</v>
      </c>
      <c r="E24" s="95">
        <f>E22+E23</f>
        <v>-54805</v>
      </c>
    </row>
    <row r="25" spans="2:5" ht="13" thickTop="1" x14ac:dyDescent="0.25">
      <c r="D25" s="88"/>
    </row>
    <row r="27" spans="2:5" x14ac:dyDescent="0.25">
      <c r="B27" s="1" t="s">
        <v>85</v>
      </c>
    </row>
    <row r="28" spans="2:5" x14ac:dyDescent="0.25">
      <c r="B28" s="1" t="s">
        <v>96</v>
      </c>
    </row>
    <row r="29" spans="2:5" x14ac:dyDescent="0.25">
      <c r="B29" s="1" t="s">
        <v>86</v>
      </c>
    </row>
    <row r="30" spans="2:5" x14ac:dyDescent="0.25">
      <c r="B30" s="1"/>
    </row>
    <row r="31" spans="2:5" x14ac:dyDescent="0.25">
      <c r="B31" s="1"/>
    </row>
    <row r="32" spans="2:5" x14ac:dyDescent="0.25">
      <c r="B32" s="1" t="s">
        <v>85</v>
      </c>
    </row>
    <row r="33" spans="2:2" x14ac:dyDescent="0.25">
      <c r="B33" s="1" t="s">
        <v>87</v>
      </c>
    </row>
    <row r="34" spans="2:2" x14ac:dyDescent="0.25">
      <c r="B34" s="1" t="s">
        <v>88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8"/>
  <sheetViews>
    <sheetView topLeftCell="A13" zoomScale="80" zoomScaleNormal="80" workbookViewId="0">
      <selection activeCell="B19" sqref="B19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6.7265625" style="2" customWidth="1"/>
    <col min="5" max="6" width="16.453125" style="2" customWidth="1"/>
    <col min="7" max="7" width="18.1796875" style="1" customWidth="1"/>
    <col min="8" max="8" width="11.7265625" style="1" bestFit="1" customWidth="1"/>
    <col min="9" max="16384" width="9.1796875" style="1"/>
  </cols>
  <sheetData>
    <row r="1" spans="2:8" ht="13" x14ac:dyDescent="0.3">
      <c r="B1" s="19" t="s">
        <v>0</v>
      </c>
    </row>
    <row r="2" spans="2:8" ht="13" x14ac:dyDescent="0.3">
      <c r="B2" s="19"/>
    </row>
    <row r="3" spans="2:8" ht="27.75" customHeight="1" x14ac:dyDescent="0.3">
      <c r="B3" s="110" t="s">
        <v>102</v>
      </c>
      <c r="C3" s="110"/>
      <c r="D3" s="110"/>
      <c r="E3" s="110"/>
      <c r="F3" s="110"/>
      <c r="G3" s="110"/>
      <c r="H3" s="110"/>
    </row>
    <row r="4" spans="2:8" ht="13" thickBot="1" x14ac:dyDescent="0.3"/>
    <row r="5" spans="2:8" ht="38.5" thickTop="1" thickBot="1" x14ac:dyDescent="0.3">
      <c r="B5" s="50" t="s">
        <v>39</v>
      </c>
      <c r="C5" s="51" t="s">
        <v>38</v>
      </c>
      <c r="D5" s="52" t="s">
        <v>18</v>
      </c>
      <c r="E5" s="52" t="s">
        <v>19</v>
      </c>
      <c r="F5" s="52" t="s">
        <v>94</v>
      </c>
      <c r="G5" s="52" t="s">
        <v>20</v>
      </c>
      <c r="H5" s="53" t="s">
        <v>57</v>
      </c>
    </row>
    <row r="6" spans="2:8" ht="13.5" thickTop="1" x14ac:dyDescent="0.25">
      <c r="B6" s="59" t="s">
        <v>106</v>
      </c>
      <c r="C6" s="60"/>
      <c r="D6" s="94">
        <v>500</v>
      </c>
      <c r="E6" s="99">
        <v>132779</v>
      </c>
      <c r="F6" s="100">
        <v>2192.8193540135035</v>
      </c>
      <c r="G6" s="94">
        <v>3237228</v>
      </c>
      <c r="H6" s="94">
        <v>3372699.8193540135</v>
      </c>
    </row>
    <row r="7" spans="2:8" ht="13" x14ac:dyDescent="0.25">
      <c r="B7" s="54" t="s">
        <v>54</v>
      </c>
      <c r="C7" s="26"/>
      <c r="D7" s="101"/>
      <c r="E7" s="92"/>
      <c r="F7" s="92"/>
      <c r="G7" s="101">
        <v>-66295</v>
      </c>
      <c r="H7" s="101">
        <v>-66295</v>
      </c>
    </row>
    <row r="8" spans="2:8" ht="13" x14ac:dyDescent="0.25">
      <c r="B8" s="61" t="s">
        <v>55</v>
      </c>
      <c r="C8" s="37"/>
      <c r="D8" s="97"/>
      <c r="E8" s="100"/>
      <c r="F8" s="100">
        <v>12652</v>
      </c>
      <c r="G8" s="97"/>
      <c r="H8" s="97">
        <v>12652</v>
      </c>
    </row>
    <row r="9" spans="2:8" x14ac:dyDescent="0.25">
      <c r="B9" s="84" t="s">
        <v>56</v>
      </c>
      <c r="D9" s="101">
        <v>0</v>
      </c>
      <c r="E9" s="92">
        <v>0</v>
      </c>
      <c r="F9" s="92">
        <v>14844.819354013503</v>
      </c>
      <c r="G9" s="101">
        <v>-66295</v>
      </c>
      <c r="H9" s="101">
        <v>-53643</v>
      </c>
    </row>
    <row r="10" spans="2:8" x14ac:dyDescent="0.25">
      <c r="B10" s="76" t="s">
        <v>58</v>
      </c>
      <c r="C10" s="17"/>
      <c r="D10" s="101"/>
      <c r="E10" s="92"/>
      <c r="F10" s="92"/>
      <c r="G10" s="102">
        <v>-370000</v>
      </c>
      <c r="H10" s="102">
        <v>-370000</v>
      </c>
    </row>
    <row r="11" spans="2:8" ht="13.5" thickBot="1" x14ac:dyDescent="0.3">
      <c r="B11" s="85" t="s">
        <v>107</v>
      </c>
      <c r="C11" s="86"/>
      <c r="D11" s="103">
        <v>500</v>
      </c>
      <c r="E11" s="104">
        <v>132779</v>
      </c>
      <c r="F11" s="104">
        <v>14844.819354013503</v>
      </c>
      <c r="G11" s="103">
        <v>2800933</v>
      </c>
      <c r="H11" s="103">
        <v>2949056.8193540135</v>
      </c>
    </row>
    <row r="12" spans="2:8" ht="13" x14ac:dyDescent="0.25">
      <c r="B12" s="58"/>
      <c r="C12" s="26"/>
      <c r="D12" s="105"/>
      <c r="E12" s="106"/>
      <c r="F12" s="106"/>
      <c r="G12" s="101"/>
      <c r="H12" s="93"/>
    </row>
    <row r="13" spans="2:8" ht="13" x14ac:dyDescent="0.25">
      <c r="B13" s="66" t="s">
        <v>108</v>
      </c>
      <c r="C13" s="37"/>
      <c r="D13" s="94">
        <v>500</v>
      </c>
      <c r="E13" s="99">
        <v>215126</v>
      </c>
      <c r="F13" s="99">
        <v>-379</v>
      </c>
      <c r="G13" s="94">
        <v>3106663</v>
      </c>
      <c r="H13" s="94">
        <v>3321910</v>
      </c>
    </row>
    <row r="14" spans="2:8" ht="13" x14ac:dyDescent="0.25">
      <c r="B14" s="54" t="s">
        <v>54</v>
      </c>
      <c r="C14" s="26"/>
      <c r="D14" s="101"/>
      <c r="E14" s="92"/>
      <c r="F14" s="92"/>
      <c r="G14" s="102">
        <v>18560</v>
      </c>
      <c r="H14" s="102">
        <v>18560</v>
      </c>
    </row>
    <row r="15" spans="2:8" ht="13" x14ac:dyDescent="0.25">
      <c r="B15" s="61" t="s">
        <v>55</v>
      </c>
      <c r="C15" s="37"/>
      <c r="D15" s="97"/>
      <c r="E15" s="100"/>
      <c r="F15" s="100">
        <v>1565.3456051482788</v>
      </c>
      <c r="G15" s="97"/>
      <c r="H15" s="97">
        <v>1565.3456051482788</v>
      </c>
    </row>
    <row r="16" spans="2:8" x14ac:dyDescent="0.25">
      <c r="B16" s="57" t="s">
        <v>56</v>
      </c>
      <c r="C16" s="26"/>
      <c r="D16" s="101">
        <v>0</v>
      </c>
      <c r="E16" s="92">
        <v>0</v>
      </c>
      <c r="F16" s="92">
        <v>1565.3456051482788</v>
      </c>
      <c r="G16" s="102">
        <v>18560</v>
      </c>
      <c r="H16" s="102">
        <v>20125.345605148279</v>
      </c>
    </row>
    <row r="17" spans="2:8" x14ac:dyDescent="0.25">
      <c r="B17" s="57" t="s">
        <v>58</v>
      </c>
      <c r="C17" s="26"/>
      <c r="D17" s="101"/>
      <c r="E17" s="92"/>
      <c r="F17" s="92"/>
      <c r="G17" s="102"/>
      <c r="H17" s="102">
        <v>0</v>
      </c>
    </row>
    <row r="18" spans="2:8" ht="13.5" thickBot="1" x14ac:dyDescent="0.3">
      <c r="B18" s="89" t="s">
        <v>109</v>
      </c>
      <c r="C18" s="90"/>
      <c r="D18" s="107">
        <v>500</v>
      </c>
      <c r="E18" s="108">
        <v>215126</v>
      </c>
      <c r="F18" s="108">
        <v>1186.3456051482788</v>
      </c>
      <c r="G18" s="107">
        <v>3125223</v>
      </c>
      <c r="H18" s="107">
        <v>3342035.3456051485</v>
      </c>
    </row>
    <row r="19" spans="2:8" ht="13" thickTop="1" x14ac:dyDescent="0.25"/>
    <row r="21" spans="2:8" x14ac:dyDescent="0.25">
      <c r="B21" s="1" t="s">
        <v>85</v>
      </c>
    </row>
    <row r="22" spans="2:8" x14ac:dyDescent="0.25">
      <c r="B22" s="1" t="s">
        <v>96</v>
      </c>
    </row>
    <row r="23" spans="2:8" x14ac:dyDescent="0.25">
      <c r="B23" s="1" t="s">
        <v>86</v>
      </c>
      <c r="G23" s="30"/>
    </row>
    <row r="24" spans="2:8" x14ac:dyDescent="0.25">
      <c r="B24" s="1"/>
    </row>
    <row r="25" spans="2:8" x14ac:dyDescent="0.25">
      <c r="B25" s="1"/>
    </row>
    <row r="26" spans="2:8" x14ac:dyDescent="0.25">
      <c r="B26" s="1" t="s">
        <v>85</v>
      </c>
    </row>
    <row r="27" spans="2:8" x14ac:dyDescent="0.25">
      <c r="B27" s="1" t="s">
        <v>87</v>
      </c>
    </row>
    <row r="28" spans="2:8" x14ac:dyDescent="0.25">
      <c r="B28" s="1" t="s">
        <v>88</v>
      </c>
    </row>
  </sheetData>
  <mergeCells count="1">
    <mergeCell ref="B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7"/>
  <sheetViews>
    <sheetView topLeftCell="A4" zoomScale="80" zoomScaleNormal="80" workbookViewId="0">
      <selection activeCell="C15" sqref="C15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8.81640625" style="2" customWidth="1"/>
    <col min="5" max="5" width="17.81640625" style="2" customWidth="1"/>
    <col min="6" max="6" width="17.45312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110" t="s">
        <v>103</v>
      </c>
      <c r="C3" s="110"/>
      <c r="D3" s="110"/>
      <c r="E3" s="110"/>
      <c r="F3" s="68"/>
      <c r="G3" s="68"/>
    </row>
    <row r="4" spans="2:7" ht="13" thickBot="1" x14ac:dyDescent="0.3"/>
    <row r="5" spans="2:7" ht="13.5" thickTop="1" x14ac:dyDescent="0.25">
      <c r="B5" s="70"/>
      <c r="C5" s="71"/>
      <c r="D5" s="116" t="s">
        <v>41</v>
      </c>
      <c r="E5" s="116"/>
    </row>
    <row r="6" spans="2:7" ht="39.5" thickBot="1" x14ac:dyDescent="0.3">
      <c r="B6" s="72" t="s">
        <v>39</v>
      </c>
      <c r="C6" s="73" t="s">
        <v>38</v>
      </c>
      <c r="D6" s="74" t="s">
        <v>104</v>
      </c>
      <c r="E6" s="74" t="s">
        <v>95</v>
      </c>
    </row>
    <row r="7" spans="2:7" ht="26.5" thickTop="1" x14ac:dyDescent="0.25">
      <c r="B7" s="59" t="s">
        <v>59</v>
      </c>
      <c r="C7" s="60"/>
      <c r="D7" s="60"/>
      <c r="E7" s="60"/>
    </row>
    <row r="8" spans="2:7" x14ac:dyDescent="0.25">
      <c r="B8" s="57" t="s">
        <v>60</v>
      </c>
      <c r="C8" s="34"/>
      <c r="D8" s="27">
        <v>6093337.3354122816</v>
      </c>
      <c r="E8" s="27">
        <v>5346353.5366765438</v>
      </c>
    </row>
    <row r="9" spans="2:7" x14ac:dyDescent="0.25">
      <c r="B9" s="57" t="s">
        <v>61</v>
      </c>
      <c r="C9" s="34"/>
      <c r="D9" s="30">
        <v>-4957370.0058016302</v>
      </c>
      <c r="E9" s="30">
        <v>-4243859.4500918165</v>
      </c>
    </row>
    <row r="10" spans="2:7" x14ac:dyDescent="0.25">
      <c r="B10" s="57" t="s">
        <v>62</v>
      </c>
      <c r="C10" s="34"/>
      <c r="D10" s="30">
        <v>-519504.50865074003</v>
      </c>
      <c r="E10" s="30">
        <v>-316763.71884851699</v>
      </c>
    </row>
    <row r="11" spans="2:7" x14ac:dyDescent="0.25">
      <c r="B11" s="57" t="s">
        <v>63</v>
      </c>
      <c r="C11" s="34"/>
      <c r="D11" s="30">
        <v>-585121.29953228298</v>
      </c>
      <c r="E11" s="30">
        <v>-479220.33715616429</v>
      </c>
    </row>
    <row r="12" spans="2:7" x14ac:dyDescent="0.25">
      <c r="B12" s="57" t="s">
        <v>64</v>
      </c>
      <c r="C12" s="26"/>
      <c r="D12" s="30">
        <v>-104470</v>
      </c>
      <c r="E12" s="30">
        <v>-146450</v>
      </c>
      <c r="G12" s="30"/>
    </row>
    <row r="13" spans="2:7" x14ac:dyDescent="0.25">
      <c r="B13" s="57" t="s">
        <v>65</v>
      </c>
      <c r="C13" s="26">
        <v>4.1100000000000003</v>
      </c>
      <c r="D13" s="30">
        <v>-374373.44552000001</v>
      </c>
      <c r="E13" s="30">
        <v>-387099.88071999996</v>
      </c>
    </row>
    <row r="14" spans="2:7" x14ac:dyDescent="0.25">
      <c r="B14" s="57" t="s">
        <v>66</v>
      </c>
      <c r="C14" s="26">
        <v>18</v>
      </c>
      <c r="D14" s="27">
        <v>13160.198439999998</v>
      </c>
      <c r="E14" s="27">
        <v>36330.645509999995</v>
      </c>
    </row>
    <row r="15" spans="2:7" x14ac:dyDescent="0.25">
      <c r="B15" s="57" t="s">
        <v>67</v>
      </c>
      <c r="C15" s="26"/>
      <c r="D15" s="30">
        <v>-229618.2612077395</v>
      </c>
      <c r="E15" s="30">
        <v>-171371.76134083999</v>
      </c>
    </row>
    <row r="16" spans="2:7" x14ac:dyDescent="0.25">
      <c r="B16" s="75" t="s">
        <v>68</v>
      </c>
      <c r="C16" s="29"/>
      <c r="D16" s="44">
        <v>4739.6185600000008</v>
      </c>
      <c r="E16" s="44">
        <v>1352.588</v>
      </c>
    </row>
    <row r="17" spans="2:5" x14ac:dyDescent="0.25">
      <c r="B17" s="75" t="s">
        <v>69</v>
      </c>
      <c r="D17" s="30">
        <v>-15203.580206159801</v>
      </c>
      <c r="E17" s="30">
        <v>-3465.8214079284066</v>
      </c>
    </row>
    <row r="18" spans="2:5" x14ac:dyDescent="0.25">
      <c r="B18" s="76" t="s">
        <v>92</v>
      </c>
      <c r="C18" s="17"/>
      <c r="D18" s="38">
        <v>-14523.996949999999</v>
      </c>
      <c r="E18" s="38">
        <v>-10499.656489999999</v>
      </c>
    </row>
    <row r="19" spans="2:5" ht="26" x14ac:dyDescent="0.25">
      <c r="B19" s="64" t="s">
        <v>83</v>
      </c>
      <c r="C19" s="16"/>
      <c r="D19" s="69">
        <f>SUM(D8:D18)</f>
        <v>-688947.94545627094</v>
      </c>
      <c r="E19" s="69">
        <f>SUM(E8:E18)</f>
        <v>-374693.85586872231</v>
      </c>
    </row>
    <row r="20" spans="2:5" ht="13" x14ac:dyDescent="0.25">
      <c r="B20" s="64"/>
      <c r="C20" s="65"/>
      <c r="D20" s="63"/>
      <c r="E20" s="63"/>
    </row>
    <row r="21" spans="2:5" ht="26" x14ac:dyDescent="0.25">
      <c r="B21" s="77" t="s">
        <v>70</v>
      </c>
      <c r="C21" s="34"/>
      <c r="D21" s="56"/>
      <c r="E21" s="56"/>
    </row>
    <row r="22" spans="2:5" x14ac:dyDescent="0.25">
      <c r="B22" s="57" t="s">
        <v>71</v>
      </c>
      <c r="C22" s="34"/>
      <c r="D22" s="30">
        <v>-8152.6686399999999</v>
      </c>
      <c r="E22" s="30">
        <v>-54542.1152</v>
      </c>
    </row>
    <row r="23" spans="2:5" x14ac:dyDescent="0.25">
      <c r="B23" s="76" t="s">
        <v>72</v>
      </c>
      <c r="C23" s="37"/>
      <c r="D23" s="38">
        <v>-1000</v>
      </c>
      <c r="E23" s="38"/>
    </row>
    <row r="24" spans="2:5" ht="26" x14ac:dyDescent="0.25">
      <c r="B24" s="78" t="s">
        <v>73</v>
      </c>
      <c r="C24" s="16"/>
      <c r="D24" s="69">
        <f>SUM(D22:D23)</f>
        <v>-9152.6686399999999</v>
      </c>
      <c r="E24" s="69">
        <f>SUM(E22:E23)</f>
        <v>-54542.1152</v>
      </c>
    </row>
    <row r="25" spans="2:5" ht="13" x14ac:dyDescent="0.25">
      <c r="B25" s="79"/>
      <c r="C25" s="16"/>
      <c r="D25" s="63"/>
      <c r="E25" s="63"/>
    </row>
    <row r="26" spans="2:5" ht="13" x14ac:dyDescent="0.25">
      <c r="B26" s="58" t="s">
        <v>74</v>
      </c>
      <c r="C26" s="34"/>
      <c r="D26" s="56"/>
      <c r="E26" s="55"/>
    </row>
    <row r="27" spans="2:5" x14ac:dyDescent="0.25">
      <c r="B27" s="57" t="s">
        <v>75</v>
      </c>
      <c r="C27" s="26">
        <v>11</v>
      </c>
      <c r="D27" s="27">
        <v>2884909</v>
      </c>
      <c r="E27" s="27">
        <v>2121250</v>
      </c>
    </row>
    <row r="28" spans="2:5" x14ac:dyDescent="0.25">
      <c r="B28" s="75" t="s">
        <v>76</v>
      </c>
      <c r="C28" s="29">
        <v>11</v>
      </c>
      <c r="D28" s="30">
        <v>-2863617.7269500005</v>
      </c>
      <c r="E28" s="30">
        <v>-2287312.5</v>
      </c>
    </row>
    <row r="29" spans="2:5" x14ac:dyDescent="0.25">
      <c r="B29" s="75" t="s">
        <v>90</v>
      </c>
      <c r="C29" s="29"/>
      <c r="D29" s="30">
        <v>-111000.16072000001</v>
      </c>
      <c r="E29" s="30">
        <v>-145977</v>
      </c>
    </row>
    <row r="30" spans="2:5" x14ac:dyDescent="0.25">
      <c r="B30" s="75" t="s">
        <v>91</v>
      </c>
      <c r="C30" s="29"/>
      <c r="D30" s="27">
        <v>10224.947849999993</v>
      </c>
      <c r="E30" s="30">
        <v>145010.33121</v>
      </c>
    </row>
    <row r="31" spans="2:5" x14ac:dyDescent="0.25">
      <c r="B31" s="76" t="s">
        <v>77</v>
      </c>
      <c r="C31" s="37"/>
      <c r="D31" s="38">
        <v>-54000</v>
      </c>
      <c r="E31" s="38">
        <v>-18000</v>
      </c>
    </row>
    <row r="32" spans="2:5" ht="26" x14ac:dyDescent="0.25">
      <c r="B32" s="64" t="s">
        <v>78</v>
      </c>
      <c r="C32" s="16"/>
      <c r="D32" s="96">
        <f>SUM(D27:D31)</f>
        <v>-133483.93982000052</v>
      </c>
      <c r="E32" s="109">
        <f>SUM(E27:E31)</f>
        <v>-185029.16879</v>
      </c>
    </row>
    <row r="33" spans="2:5" ht="13" x14ac:dyDescent="0.25">
      <c r="B33" s="79"/>
      <c r="C33" s="16"/>
      <c r="D33" s="63"/>
      <c r="E33" s="63"/>
    </row>
    <row r="34" spans="2:5" ht="13" x14ac:dyDescent="0.25">
      <c r="B34" s="80" t="s">
        <v>79</v>
      </c>
      <c r="C34" s="14"/>
      <c r="D34" s="83">
        <f>D19+D24+D32</f>
        <v>-831584.55391627154</v>
      </c>
      <c r="E34" s="83">
        <f>E19+E24+E32</f>
        <v>-614265.13985872234</v>
      </c>
    </row>
    <row r="35" spans="2:5" x14ac:dyDescent="0.25">
      <c r="B35" s="76" t="s">
        <v>80</v>
      </c>
      <c r="C35" s="37"/>
      <c r="D35" s="38">
        <v>-8402.9639781011592</v>
      </c>
      <c r="E35" s="38">
        <v>-7334.9761413186943</v>
      </c>
    </row>
    <row r="36" spans="2:5" x14ac:dyDescent="0.25">
      <c r="B36" s="62" t="s">
        <v>81</v>
      </c>
      <c r="C36" s="65">
        <v>7</v>
      </c>
      <c r="D36" s="67">
        <v>1823980</v>
      </c>
      <c r="E36" s="67">
        <v>1691686.491890833</v>
      </c>
    </row>
    <row r="37" spans="2:5" ht="13.5" thickBot="1" x14ac:dyDescent="0.3">
      <c r="B37" s="81" t="s">
        <v>82</v>
      </c>
      <c r="C37" s="82">
        <v>7</v>
      </c>
      <c r="D37" s="42">
        <f>D34+D35+D36</f>
        <v>983992.48210562731</v>
      </c>
      <c r="E37" s="42">
        <f>E34+E35+E36</f>
        <v>1070086.3758907919</v>
      </c>
    </row>
    <row r="38" spans="2:5" ht="13" thickTop="1" x14ac:dyDescent="0.25"/>
    <row r="40" spans="2:5" x14ac:dyDescent="0.25">
      <c r="B40" s="1" t="s">
        <v>85</v>
      </c>
    </row>
    <row r="41" spans="2:5" x14ac:dyDescent="0.25">
      <c r="B41" s="1" t="s">
        <v>96</v>
      </c>
    </row>
    <row r="42" spans="2:5" x14ac:dyDescent="0.25">
      <c r="B42" s="1" t="s">
        <v>86</v>
      </c>
    </row>
    <row r="43" spans="2:5" x14ac:dyDescent="0.25">
      <c r="B43" s="1"/>
    </row>
    <row r="44" spans="2:5" x14ac:dyDescent="0.25">
      <c r="B44" s="1"/>
    </row>
    <row r="45" spans="2:5" x14ac:dyDescent="0.25">
      <c r="B45" s="1" t="s">
        <v>85</v>
      </c>
    </row>
    <row r="46" spans="2:5" x14ac:dyDescent="0.25">
      <c r="B46" s="1" t="s">
        <v>87</v>
      </c>
    </row>
    <row r="47" spans="2:5" x14ac:dyDescent="0.25">
      <c r="B47" s="1" t="s">
        <v>88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2025-05-13T06:50:21Z</dcterms:modified>
</cp:coreProperties>
</file>