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filterPrivacy="1" defaultThemeVersion="124226"/>
  <xr:revisionPtr revIDLastSave="0" documentId="8_{8190923A-40D5-4294-920F-51B60FA951C9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БАЛАНС" sheetId="1" r:id="rId1"/>
    <sheet name="ОПиУ" sheetId="3" r:id="rId2"/>
    <sheet name="ОИК" sheetId="5" r:id="rId3"/>
    <sheet name="ДДС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5" l="1"/>
  <c r="D17" i="5"/>
  <c r="G16" i="5"/>
  <c r="G17" i="5" s="1"/>
  <c r="F16" i="5"/>
  <c r="F17" i="5" s="1"/>
  <c r="E16" i="5"/>
  <c r="E17" i="5" s="1"/>
  <c r="G14" i="5"/>
  <c r="G15" i="5"/>
  <c r="E9" i="5"/>
  <c r="F9" i="5"/>
  <c r="G8" i="5"/>
  <c r="E19" i="6"/>
  <c r="E32" i="6"/>
  <c r="E24" i="6"/>
  <c r="E11" i="3"/>
  <c r="E19" i="3" s="1"/>
  <c r="E22" i="3" s="1"/>
  <c r="E24" i="3" s="1"/>
  <c r="E34" i="6" l="1"/>
  <c r="E37" i="6" s="1"/>
  <c r="D13" i="1" l="1"/>
  <c r="D52" i="1"/>
  <c r="G10" i="5" l="1"/>
  <c r="G7" i="5"/>
  <c r="G9" i="5" s="1"/>
  <c r="G6" i="5"/>
  <c r="G11" i="5" s="1"/>
  <c r="E52" i="1"/>
  <c r="D33" i="1"/>
  <c r="E33" i="1"/>
  <c r="E13" i="1"/>
  <c r="D24" i="6" l="1"/>
  <c r="D19" i="6"/>
  <c r="D11" i="3"/>
  <c r="E39" i="1"/>
  <c r="D39" i="1"/>
  <c r="D53" i="1" s="1"/>
  <c r="D19" i="3" l="1"/>
  <c r="D22" i="3" s="1"/>
  <c r="D24" i="3" s="1"/>
  <c r="E53" i="1"/>
  <c r="D32" i="6"/>
  <c r="D34" i="6" s="1"/>
  <c r="D37" i="6" s="1"/>
  <c r="E54" i="1" l="1"/>
  <c r="D54" i="1"/>
  <c r="E24" i="1"/>
  <c r="D24" i="1"/>
  <c r="E25" i="1" l="1"/>
  <c r="D25" i="1"/>
</calcChain>
</file>

<file path=xl/sharedStrings.xml><?xml version="1.0" encoding="utf-8"?>
<sst xmlns="http://schemas.openxmlformats.org/spreadsheetml/2006/main" count="168" uniqueCount="110">
  <si>
    <t>ТОО "ТССП Групп"</t>
  </si>
  <si>
    <t>АКТИВЫ</t>
  </si>
  <si>
    <t>Долгосрочные активы</t>
  </si>
  <si>
    <t>Основные средства</t>
  </si>
  <si>
    <t>Актив в форме права пользования</t>
  </si>
  <si>
    <t>Нематериальные активы</t>
  </si>
  <si>
    <t>Текущие активы</t>
  </si>
  <si>
    <t>Товарно-материальные запасы</t>
  </si>
  <si>
    <t>Торговая дебиторская задолженность</t>
  </si>
  <si>
    <t>Денежные средства и их эквиваленты</t>
  </si>
  <si>
    <t>Налог на добавленную стоимость, к возмещению</t>
  </si>
  <si>
    <t>Авансы выданные</t>
  </si>
  <si>
    <t>Предпоплата по корпоративному подоходному налогу</t>
  </si>
  <si>
    <t>Отложенный налоговый актив</t>
  </si>
  <si>
    <t>Прочие текущие активы</t>
  </si>
  <si>
    <t>КАПИТАЛ И ОБЯЗАТЕЛЬСТВА</t>
  </si>
  <si>
    <t>Капитал</t>
  </si>
  <si>
    <t>Уставный капитал</t>
  </si>
  <si>
    <t>Дополнительно оплаченный капитал</t>
  </si>
  <si>
    <t>Нераспределенная прибыль</t>
  </si>
  <si>
    <t>ИТОГО КАПИТАЛ</t>
  </si>
  <si>
    <t>Долгосрочные обязательства</t>
  </si>
  <si>
    <t>Финансовая помощь, полученная от участника</t>
  </si>
  <si>
    <t xml:space="preserve">Обязательства по аренде, долгосрочная часть </t>
  </si>
  <si>
    <t>Текущие обязательства</t>
  </si>
  <si>
    <t>Займы полученные</t>
  </si>
  <si>
    <t>Торговая кредиторская задолженность</t>
  </si>
  <si>
    <t xml:space="preserve">Обязательства по аренде, краткосрочная часть </t>
  </si>
  <si>
    <t>Задолженность по дивидендам</t>
  </si>
  <si>
    <t>Начисленные расходы по вознаграждениям работникам</t>
  </si>
  <si>
    <t>Налог на добавленную стоимость, к уплате</t>
  </si>
  <si>
    <t>Контрактные обязательства</t>
  </si>
  <si>
    <t>Отложенные налоговые обязательства</t>
  </si>
  <si>
    <t>Обязательства по текущему корпоративному подоходному налогу</t>
  </si>
  <si>
    <t>Прочие текущие обязательства</t>
  </si>
  <si>
    <t>ИТОГО ОБЯЗАТЕЛЬСТВА</t>
  </si>
  <si>
    <t>ИТОГО КАПИТАЛ И ОБЯЗАТЕЛЬСТВА</t>
  </si>
  <si>
    <t>Примечание</t>
  </si>
  <si>
    <t>-</t>
  </si>
  <si>
    <t>В тыс. тенге</t>
  </si>
  <si>
    <t>ИТОГО АКТИВЫ</t>
  </si>
  <si>
    <t>(неаудировано)</t>
  </si>
  <si>
    <t>Выручка по договорам с покупателями</t>
  </si>
  <si>
    <t>Себестоимость реализованной продукции</t>
  </si>
  <si>
    <t>Валовая прибыль</t>
  </si>
  <si>
    <t>Расходы по реализации</t>
  </si>
  <si>
    <t>Общие и административные расходы</t>
  </si>
  <si>
    <t>Финансовые доходы</t>
  </si>
  <si>
    <t xml:space="preserve">Финансовые расходы </t>
  </si>
  <si>
    <t xml:space="preserve">Прочие операционные расходы, нетто </t>
  </si>
  <si>
    <t>Прибыль до учета корпоративного подоходного налога</t>
  </si>
  <si>
    <t>Расходы по корпоративному подоходному налогу</t>
  </si>
  <si>
    <t>Прибыль за период</t>
  </si>
  <si>
    <t>Прочий совокупный доход за период</t>
  </si>
  <si>
    <t>Итого совокупный доход за период</t>
  </si>
  <si>
    <t>Итого капитал</t>
  </si>
  <si>
    <t>Дивиденды объявленные</t>
  </si>
  <si>
    <t>ДЕНЕЖНЫЕ ПОТОКИ ОТ ОПЕРАЦИОННОЙ ДЕЯТЕЛЬНОСТИ:</t>
  </si>
  <si>
    <t>Поступления от заказчиков</t>
  </si>
  <si>
    <t>Платежи поставщикам и подрядчикам</t>
  </si>
  <si>
    <t>Платежи работникам по заработной плате</t>
  </si>
  <si>
    <t>Налог на добавленную стоимость уплаченный</t>
  </si>
  <si>
    <t>Корпоративный подоходный налог уплаченный</t>
  </si>
  <si>
    <t>Уплаченные процентные расходы</t>
  </si>
  <si>
    <t>Полученные процентные доходы</t>
  </si>
  <si>
    <t>Прочие налоги и выплаты</t>
  </si>
  <si>
    <t>Прочие поступления</t>
  </si>
  <si>
    <t>Прочие выбытия</t>
  </si>
  <si>
    <t>ДЕНЕЖНЫЕ ПОТОКИ ОТ ИНВЕСТИЦИОННОЙ ДЕЯТЕЛЬНОСТИ:</t>
  </si>
  <si>
    <t>Приобретение основных средств</t>
  </si>
  <si>
    <t>Размещение/(выбытие) банковских вкладов</t>
  </si>
  <si>
    <t>Денежные средства и их эквиваленты, использованные в инвестиционной деятельности</t>
  </si>
  <si>
    <t>ДЕНЕЖНЫЕ ПОТОКИ ОТ ФИНАНСОВОЙ ДЕЯТЕЛЬНОСТИ:</t>
  </si>
  <si>
    <t>Получение займов</t>
  </si>
  <si>
    <t>Выплата основного долга по полученным займам</t>
  </si>
  <si>
    <t>Дивиденды выплаченные</t>
  </si>
  <si>
    <t>Денежные средства и их эквиваленты, (использованные в)/ полученные от финансовой деятельности</t>
  </si>
  <si>
    <t>Чистое изменение денежных средств и их эквивалентов</t>
  </si>
  <si>
    <t xml:space="preserve">Эффект курсовых разниц на денежные средства </t>
  </si>
  <si>
    <t>Денежные средства и их эквиваленты на начало периода</t>
  </si>
  <si>
    <t>Денежные средства и их эквиваленты на конец периода</t>
  </si>
  <si>
    <r>
      <t xml:space="preserve">Денежные средства и их эквиваленты, </t>
    </r>
    <r>
      <rPr>
        <b/>
        <sz val="10"/>
        <color theme="1"/>
        <rFont val="Arial"/>
        <family val="2"/>
        <charset val="204"/>
      </rPr>
      <t>использованные в</t>
    </r>
    <r>
      <rPr>
        <b/>
        <sz val="10"/>
        <color rgb="FF000000"/>
        <rFont val="Arial"/>
        <family val="2"/>
        <charset val="204"/>
      </rPr>
      <t xml:space="preserve"> операционной деятельности</t>
    </r>
  </si>
  <si>
    <t>Прибыль/(Убыток) от курсовых разниц, нетто</t>
  </si>
  <si>
    <t>_____________________________________</t>
  </si>
  <si>
    <t>Косарева Н.В.</t>
  </si>
  <si>
    <t>Главный бухгалтер</t>
  </si>
  <si>
    <t>Облигации выпущенные</t>
  </si>
  <si>
    <t>Выплата основного долга по аренде</t>
  </si>
  <si>
    <t>Размещение облигаций</t>
  </si>
  <si>
    <t>Расходы при обмене валюты</t>
  </si>
  <si>
    <t>Прочие долгосрочне активы</t>
  </si>
  <si>
    <t>Резерв по переоценке валюты</t>
  </si>
  <si>
    <t>30 июня</t>
  </si>
  <si>
    <t>На 30 июня 2024 года (неаудировано)</t>
  </si>
  <si>
    <t>30 июня 2024 года (неаудировано)</t>
  </si>
  <si>
    <t>Промежуточный консолидированный отчет о финансовом положении по состоянию на 30 июня 2025 года</t>
  </si>
  <si>
    <t>30 июня 2025 (неаудировано)</t>
  </si>
  <si>
    <t>31 декабря 2024</t>
  </si>
  <si>
    <t>Мадиева С.Е.</t>
  </si>
  <si>
    <t>Финансовый директор</t>
  </si>
  <si>
    <t>За шесть месяцев, закончившихся</t>
  </si>
  <si>
    <t>2025 года</t>
  </si>
  <si>
    <t xml:space="preserve">2024 года </t>
  </si>
  <si>
    <t>Промежуточный консолидированный отчет о прибылях или убытках и прочем совокупном доходе за шесть месяцев, закончившихся 30 июня 2025 года</t>
  </si>
  <si>
    <t>Промежуточный консолидированный отчет об изменениях в капитале за шесть месяцев, закончившихся 30 июня 2025 года</t>
  </si>
  <si>
    <t>Промежуточный консолидированный отчет о движении денежных средств за шесть месяцев, закончившихся 30 июня 2025 года</t>
  </si>
  <si>
    <t>30 июня 2025 года (неаудировано)</t>
  </si>
  <si>
    <t>На 1 января 2024 года</t>
  </si>
  <si>
    <t>На 31 декабря 2024 года</t>
  </si>
  <si>
    <t>На 30 июня 2025 года (неаудировано)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</si>
</sst>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\ _₸;\ \(#,##0\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 applyBorder="1"/>
    <xf numFmtId="3" fontId="2" fillId="0" borderId="0" xfId="0" applyNumberFormat="1" applyFont="1" applyBorder="1"/>
    <xf numFmtId="0" fontId="3" fillId="0" borderId="0" xfId="0" applyFont="1" applyBorder="1" applyAlignment="1">
      <alignment vertical="center"/>
    </xf>
    <xf numFmtId="0" fontId="2" fillId="0" borderId="0" xfId="0" applyFont="1" applyBorder="1" applyAlignment="1"/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top"/>
    </xf>
    <xf numFmtId="0" fontId="5" fillId="0" borderId="0" xfId="0" applyFont="1" applyBorder="1"/>
    <xf numFmtId="0" fontId="2" fillId="0" borderId="4" xfId="0" applyFont="1" applyBorder="1"/>
    <xf numFmtId="0" fontId="2" fillId="0" borderId="5" xfId="0" applyFont="1" applyBorder="1" applyAlignment="1"/>
    <xf numFmtId="0" fontId="3" fillId="0" borderId="5" xfId="0" applyFont="1" applyBorder="1" applyAlignment="1">
      <alignment vertical="center"/>
    </xf>
    <xf numFmtId="0" fontId="2" fillId="0" borderId="7" xfId="0" applyFont="1" applyBorder="1"/>
    <xf numFmtId="0" fontId="2" fillId="0" borderId="5" xfId="0" applyFont="1" applyBorder="1" applyAlignment="1">
      <alignment vertical="top"/>
    </xf>
    <xf numFmtId="0" fontId="2" fillId="0" borderId="5" xfId="0" applyFont="1" applyBorder="1"/>
    <xf numFmtId="0" fontId="2" fillId="0" borderId="6" xfId="0" applyFont="1" applyBorder="1"/>
    <xf numFmtId="0" fontId="3" fillId="0" borderId="5" xfId="0" applyFont="1" applyBorder="1" applyAlignment="1">
      <alignment horizontal="left" vertical="center"/>
    </xf>
    <xf numFmtId="0" fontId="5" fillId="0" borderId="0" xfId="0" applyFont="1" applyBorder="1" applyAlignme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vertical="center" wrapText="1"/>
    </xf>
    <xf numFmtId="3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>
      <alignment vertical="top" wrapText="1"/>
    </xf>
    <xf numFmtId="0" fontId="2" fillId="0" borderId="0" xfId="0" applyFont="1"/>
    <xf numFmtId="3" fontId="3" fillId="0" borderId="0" xfId="0" applyNumberFormat="1" applyFont="1" applyAlignment="1">
      <alignment horizontal="right"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3" fontId="3" fillId="0" borderId="6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vertical="center" wrapText="1"/>
    </xf>
    <xf numFmtId="0" fontId="2" fillId="0" borderId="3" xfId="0" applyFont="1" applyBorder="1"/>
    <xf numFmtId="3" fontId="3" fillId="0" borderId="3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right" vertical="center" wrapText="1"/>
    </xf>
    <xf numFmtId="3" fontId="4" fillId="0" borderId="0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left" vertical="center"/>
    </xf>
    <xf numFmtId="3" fontId="3" fillId="0" borderId="2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 indent="2"/>
    </xf>
    <xf numFmtId="0" fontId="4" fillId="0" borderId="9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 indent="2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wrapText="1" indent="2"/>
    </xf>
    <xf numFmtId="0" fontId="3" fillId="0" borderId="0" xfId="0" applyFont="1" applyAlignment="1">
      <alignment horizontal="left" vertical="center" wrapText="1" indent="2"/>
    </xf>
    <xf numFmtId="0" fontId="3" fillId="0" borderId="8" xfId="0" applyFont="1" applyBorder="1" applyAlignment="1">
      <alignment horizontal="left" vertical="center" wrapText="1" indent="2"/>
    </xf>
    <xf numFmtId="0" fontId="2" fillId="0" borderId="8" xfId="0" applyFont="1" applyBorder="1"/>
    <xf numFmtId="0" fontId="6" fillId="0" borderId="6" xfId="0" applyFont="1" applyBorder="1" applyAlignment="1">
      <alignment horizontal="left" vertical="center" wrapText="1" indent="2"/>
    </xf>
    <xf numFmtId="0" fontId="4" fillId="0" borderId="5" xfId="0" applyFont="1" applyBorder="1" applyAlignment="1">
      <alignment horizontal="left" vertical="center" wrapText="1" indent="2"/>
    </xf>
    <xf numFmtId="0" fontId="3" fillId="0" borderId="5" xfId="0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 wrapText="1" indent="2"/>
    </xf>
    <xf numFmtId="0" fontId="4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 indent="2"/>
    </xf>
    <xf numFmtId="3" fontId="4" fillId="0" borderId="6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 vertical="center" wrapText="1"/>
    </xf>
    <xf numFmtId="3" fontId="3" fillId="0" borderId="6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wrapText="1"/>
    </xf>
    <xf numFmtId="164" fontId="3" fillId="0" borderId="0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 indent="2"/>
    </xf>
    <xf numFmtId="0" fontId="2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5" fillId="0" borderId="0" xfId="0" applyFont="1" applyAlignment="1">
      <alignment horizontal="left" vertical="center" wrapText="1" indent="2"/>
    </xf>
    <xf numFmtId="0" fontId="5" fillId="0" borderId="5" xfId="0" applyFont="1" applyBorder="1" applyAlignment="1">
      <alignment horizontal="left" vertical="center" wrapText="1" indent="2"/>
    </xf>
    <xf numFmtId="0" fontId="2" fillId="0" borderId="5" xfId="0" applyFont="1" applyBorder="1" applyAlignment="1">
      <alignment vertical="top" wrapText="1"/>
    </xf>
    <xf numFmtId="0" fontId="3" fillId="0" borderId="7" xfId="0" applyFont="1" applyBorder="1" applyAlignment="1">
      <alignment horizontal="left" vertical="center" wrapText="1" indent="2"/>
    </xf>
    <xf numFmtId="0" fontId="3" fillId="0" borderId="3" xfId="0" applyFont="1" applyBorder="1" applyAlignment="1">
      <alignment horizontal="left" vertical="center" wrapText="1" indent="2"/>
    </xf>
    <xf numFmtId="0" fontId="4" fillId="0" borderId="3" xfId="0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left" vertical="center" wrapText="1" indent="2"/>
    </xf>
    <xf numFmtId="0" fontId="3" fillId="0" borderId="10" xfId="0" applyFont="1" applyBorder="1" applyAlignment="1">
      <alignment horizontal="left" vertical="center" wrapText="1" indent="2"/>
    </xf>
    <xf numFmtId="3" fontId="3" fillId="0" borderId="10" xfId="0" applyNumberFormat="1" applyFont="1" applyBorder="1" applyAlignment="1">
      <alignment horizontal="right" vertical="center"/>
    </xf>
    <xf numFmtId="3" fontId="3" fillId="0" borderId="10" xfId="0" applyNumberFormat="1" applyFont="1" applyBorder="1" applyAlignment="1">
      <alignment horizontal="right" vertical="center" wrapText="1"/>
    </xf>
    <xf numFmtId="164" fontId="3" fillId="0" borderId="5" xfId="0" applyNumberFormat="1" applyFont="1" applyBorder="1" applyAlignment="1">
      <alignment horizontal="right" vertical="center"/>
    </xf>
    <xf numFmtId="3" fontId="2" fillId="0" borderId="1" xfId="0" applyNumberFormat="1" applyFont="1" applyBorder="1"/>
    <xf numFmtId="3" fontId="5" fillId="0" borderId="4" xfId="0" applyNumberFormat="1" applyFont="1" applyBorder="1" applyAlignment="1">
      <alignment vertical="top" wrapText="1"/>
    </xf>
    <xf numFmtId="165" fontId="2" fillId="0" borderId="0" xfId="1" applyNumberFormat="1" applyFont="1"/>
    <xf numFmtId="3" fontId="5" fillId="0" borderId="4" xfId="0" applyNumberFormat="1" applyFont="1" applyBorder="1" applyAlignment="1">
      <alignment horizontal="right" wrapText="1"/>
    </xf>
    <xf numFmtId="3" fontId="3" fillId="0" borderId="0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 wrapText="1"/>
    </xf>
    <xf numFmtId="3" fontId="4" fillId="0" borderId="7" xfId="0" applyNumberFormat="1" applyFont="1" applyBorder="1" applyAlignment="1">
      <alignment horizontal="right" vertical="center"/>
    </xf>
    <xf numFmtId="164" fontId="3" fillId="0" borderId="6" xfId="0" applyNumberFormat="1" applyFont="1" applyBorder="1" applyAlignment="1">
      <alignment horizontal="right" vertical="center"/>
    </xf>
    <xf numFmtId="164" fontId="4" fillId="0" borderId="5" xfId="0" applyNumberFormat="1" applyFont="1" applyBorder="1" applyAlignment="1">
      <alignment horizontal="right" vertical="center"/>
    </xf>
    <xf numFmtId="164" fontId="3" fillId="0" borderId="1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wrapText="1"/>
    </xf>
    <xf numFmtId="0" fontId="5" fillId="0" borderId="8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right" vertical="center" wrapText="1"/>
    </xf>
  </cellXfs>
  <cellStyles count="4">
    <cellStyle name="Comma 2" xfId="3" xr:uid="{85BB4A6C-10A2-4F24-B19A-FC24CFD5FD04}"/>
    <cellStyle name="Обычный" xfId="0" builtinId="0"/>
    <cellStyle name="Финансовый" xfId="1" builtinId="3"/>
    <cellStyle name="Финансовый 2 2" xfId="2" xr:uid="{59C0DEC6-966C-4994-A455-4B2536C296B9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zoomScale="80" zoomScaleNormal="80" workbookViewId="0"/>
  </sheetViews>
  <sheetFormatPr defaultColWidth="9.109375" defaultRowHeight="13.2" x14ac:dyDescent="0.25"/>
  <cols>
    <col min="1" max="1" width="1.33203125" style="1" customWidth="1"/>
    <col min="2" max="2" width="59.109375" style="1" customWidth="1"/>
    <col min="3" max="3" width="12" style="1" customWidth="1"/>
    <col min="4" max="4" width="17" style="2" customWidth="1"/>
    <col min="5" max="5" width="16.6640625" style="2" customWidth="1"/>
    <col min="6" max="16384" width="9.109375" style="1"/>
  </cols>
  <sheetData>
    <row r="1" spans="2:5" x14ac:dyDescent="0.25">
      <c r="B1" s="10" t="s">
        <v>0</v>
      </c>
    </row>
    <row r="2" spans="2:5" x14ac:dyDescent="0.25">
      <c r="B2" s="10"/>
    </row>
    <row r="3" spans="2:5" ht="27" customHeight="1" x14ac:dyDescent="0.25">
      <c r="B3" s="102" t="s">
        <v>95</v>
      </c>
      <c r="C3" s="102"/>
      <c r="D3" s="102"/>
      <c r="E3" s="102"/>
    </row>
    <row r="4" spans="2:5" ht="13.8" thickBot="1" x14ac:dyDescent="0.3">
      <c r="B4" s="43"/>
      <c r="C4" s="43"/>
      <c r="D4" s="43"/>
      <c r="E4" s="43"/>
    </row>
    <row r="5" spans="2:5" ht="27.6" thickTop="1" thickBot="1" x14ac:dyDescent="0.3">
      <c r="B5" s="11" t="s">
        <v>39</v>
      </c>
      <c r="C5" s="11" t="s">
        <v>37</v>
      </c>
      <c r="D5" s="95" t="s">
        <v>96</v>
      </c>
      <c r="E5" s="93" t="s">
        <v>97</v>
      </c>
    </row>
    <row r="6" spans="2:5" x14ac:dyDescent="0.25">
      <c r="B6" s="3" t="s">
        <v>1</v>
      </c>
      <c r="C6" s="4"/>
    </row>
    <row r="7" spans="2:5" x14ac:dyDescent="0.25">
      <c r="B7" s="3" t="s">
        <v>2</v>
      </c>
      <c r="C7" s="4"/>
    </row>
    <row r="8" spans="2:5" x14ac:dyDescent="0.25">
      <c r="B8" s="5" t="s">
        <v>3</v>
      </c>
      <c r="C8" s="4">
        <v>3</v>
      </c>
      <c r="D8" s="27">
        <v>452791</v>
      </c>
      <c r="E8" s="44">
        <v>499896</v>
      </c>
    </row>
    <row r="9" spans="2:5" x14ac:dyDescent="0.25">
      <c r="B9" s="5" t="s">
        <v>4</v>
      </c>
      <c r="C9" s="4">
        <v>4</v>
      </c>
      <c r="D9" s="27">
        <v>1813848</v>
      </c>
      <c r="E9" s="44">
        <v>1491018</v>
      </c>
    </row>
    <row r="10" spans="2:5" x14ac:dyDescent="0.25">
      <c r="B10" s="5" t="s">
        <v>13</v>
      </c>
      <c r="C10" s="4">
        <v>19</v>
      </c>
      <c r="D10" s="27">
        <v>118521</v>
      </c>
      <c r="E10" s="44">
        <v>89702</v>
      </c>
    </row>
    <row r="11" spans="2:5" x14ac:dyDescent="0.25">
      <c r="B11" s="5" t="s">
        <v>5</v>
      </c>
      <c r="C11" s="4"/>
      <c r="D11" s="27">
        <v>31623</v>
      </c>
      <c r="E11" s="44">
        <v>37747</v>
      </c>
    </row>
    <row r="12" spans="2:5" x14ac:dyDescent="0.25">
      <c r="B12" s="5" t="s">
        <v>90</v>
      </c>
      <c r="C12" s="4"/>
      <c r="D12" s="27">
        <v>3967</v>
      </c>
      <c r="E12" s="44">
        <v>0</v>
      </c>
    </row>
    <row r="13" spans="2:5" x14ac:dyDescent="0.25">
      <c r="B13" s="12"/>
      <c r="C13" s="12"/>
      <c r="D13" s="32">
        <f>SUM(D8:D12)</f>
        <v>2420750</v>
      </c>
      <c r="E13" s="32">
        <f>SUM(E8:E12)</f>
        <v>2118363</v>
      </c>
    </row>
    <row r="14" spans="2:5" x14ac:dyDescent="0.25">
      <c r="B14" s="4"/>
      <c r="C14" s="4"/>
    </row>
    <row r="15" spans="2:5" x14ac:dyDescent="0.25">
      <c r="B15" s="4"/>
      <c r="C15" s="4"/>
    </row>
    <row r="16" spans="2:5" x14ac:dyDescent="0.25">
      <c r="B16" s="3" t="s">
        <v>6</v>
      </c>
      <c r="C16" s="4"/>
    </row>
    <row r="17" spans="2:7" x14ac:dyDescent="0.25">
      <c r="B17" s="6" t="s">
        <v>7</v>
      </c>
      <c r="C17" s="4">
        <v>5</v>
      </c>
      <c r="D17" s="27">
        <v>9505510</v>
      </c>
      <c r="E17" s="44">
        <v>9418646</v>
      </c>
    </row>
    <row r="18" spans="2:7" x14ac:dyDescent="0.25">
      <c r="B18" s="5" t="s">
        <v>8</v>
      </c>
      <c r="C18" s="4">
        <v>6</v>
      </c>
      <c r="D18" s="27">
        <v>3551818</v>
      </c>
      <c r="E18" s="44">
        <v>2414964</v>
      </c>
    </row>
    <row r="19" spans="2:7" x14ac:dyDescent="0.25">
      <c r="B19" s="6" t="s">
        <v>9</v>
      </c>
      <c r="C19" s="4">
        <v>7</v>
      </c>
      <c r="D19" s="27">
        <v>1088880</v>
      </c>
      <c r="E19" s="44">
        <v>1823980</v>
      </c>
    </row>
    <row r="20" spans="2:7" x14ac:dyDescent="0.25">
      <c r="B20" s="6" t="s">
        <v>10</v>
      </c>
      <c r="C20" s="4"/>
      <c r="D20" s="27">
        <v>197362</v>
      </c>
      <c r="E20" s="44">
        <v>124296</v>
      </c>
    </row>
    <row r="21" spans="2:7" x14ac:dyDescent="0.25">
      <c r="B21" s="5" t="s">
        <v>11</v>
      </c>
      <c r="C21" s="4">
        <v>8</v>
      </c>
      <c r="D21" s="27">
        <v>699381</v>
      </c>
      <c r="E21" s="44">
        <v>837201</v>
      </c>
    </row>
    <row r="22" spans="2:7" x14ac:dyDescent="0.25">
      <c r="B22" s="5" t="s">
        <v>12</v>
      </c>
      <c r="C22" s="4"/>
      <c r="D22" s="27">
        <v>371323</v>
      </c>
      <c r="E22" s="44">
        <v>389607</v>
      </c>
    </row>
    <row r="23" spans="2:7" x14ac:dyDescent="0.25">
      <c r="B23" s="5" t="s">
        <v>14</v>
      </c>
      <c r="C23" s="4"/>
      <c r="D23" s="45">
        <v>91988</v>
      </c>
      <c r="E23" s="46">
        <v>91519</v>
      </c>
    </row>
    <row r="24" spans="2:7" x14ac:dyDescent="0.25">
      <c r="B24" s="12"/>
      <c r="C24" s="12"/>
      <c r="D24" s="32">
        <f>SUM(D17:D23)</f>
        <v>15506262</v>
      </c>
      <c r="E24" s="32">
        <f>SUM(E17:E23)</f>
        <v>15100213</v>
      </c>
    </row>
    <row r="25" spans="2:7" ht="13.8" thickBot="1" x14ac:dyDescent="0.3">
      <c r="B25" s="47" t="s">
        <v>40</v>
      </c>
      <c r="C25" s="48"/>
      <c r="D25" s="48">
        <f>D24+D13</f>
        <v>17927012</v>
      </c>
      <c r="E25" s="48">
        <f>E24+E13</f>
        <v>17218576</v>
      </c>
    </row>
    <row r="26" spans="2:7" x14ac:dyDescent="0.25">
      <c r="B26" s="4"/>
      <c r="C26" s="4"/>
    </row>
    <row r="27" spans="2:7" x14ac:dyDescent="0.25">
      <c r="B27" s="3" t="s">
        <v>15</v>
      </c>
      <c r="C27" s="4"/>
    </row>
    <row r="28" spans="2:7" x14ac:dyDescent="0.25">
      <c r="B28" s="3" t="s">
        <v>16</v>
      </c>
      <c r="C28" s="4"/>
    </row>
    <row r="29" spans="2:7" x14ac:dyDescent="0.25">
      <c r="B29" s="5" t="s">
        <v>17</v>
      </c>
      <c r="C29" s="4">
        <v>9</v>
      </c>
      <c r="D29" s="27">
        <v>500</v>
      </c>
      <c r="E29" s="44">
        <v>500</v>
      </c>
    </row>
    <row r="30" spans="2:7" x14ac:dyDescent="0.25">
      <c r="B30" s="5" t="s">
        <v>18</v>
      </c>
      <c r="C30" s="4"/>
      <c r="D30" s="27">
        <v>215126</v>
      </c>
      <c r="E30" s="44">
        <v>215126</v>
      </c>
    </row>
    <row r="31" spans="2:7" x14ac:dyDescent="0.25">
      <c r="B31" s="5" t="s">
        <v>91</v>
      </c>
      <c r="C31" s="4"/>
      <c r="D31" s="94">
        <v>-3253</v>
      </c>
      <c r="E31" s="94">
        <v>-379</v>
      </c>
    </row>
    <row r="32" spans="2:7" x14ac:dyDescent="0.25">
      <c r="B32" s="5" t="s">
        <v>19</v>
      </c>
      <c r="C32" s="4"/>
      <c r="D32" s="45">
        <v>3340694</v>
      </c>
      <c r="E32" s="46">
        <v>3106663</v>
      </c>
      <c r="G32" s="2"/>
    </row>
    <row r="33" spans="2:5" x14ac:dyDescent="0.25">
      <c r="B33" s="13" t="s">
        <v>20</v>
      </c>
      <c r="C33" s="12"/>
      <c r="D33" s="32">
        <f>SUM(D29:D32)</f>
        <v>3553067</v>
      </c>
      <c r="E33" s="32">
        <f>SUM(E29:E32)</f>
        <v>3321910</v>
      </c>
    </row>
    <row r="35" spans="2:5" x14ac:dyDescent="0.25">
      <c r="B35" s="7" t="s">
        <v>21</v>
      </c>
    </row>
    <row r="36" spans="2:5" x14ac:dyDescent="0.25">
      <c r="B36" s="8" t="s">
        <v>22</v>
      </c>
      <c r="C36" s="1">
        <v>10</v>
      </c>
      <c r="D36" s="27">
        <v>151710</v>
      </c>
      <c r="E36" s="44">
        <v>142254</v>
      </c>
    </row>
    <row r="37" spans="2:5" x14ac:dyDescent="0.25">
      <c r="B37" s="8" t="s">
        <v>23</v>
      </c>
      <c r="C37" s="1">
        <v>4</v>
      </c>
      <c r="D37" s="27">
        <v>1764892</v>
      </c>
      <c r="E37" s="44">
        <v>1264585</v>
      </c>
    </row>
    <row r="38" spans="2:5" x14ac:dyDescent="0.25">
      <c r="B38" s="8" t="s">
        <v>32</v>
      </c>
      <c r="C38" s="1">
        <v>19</v>
      </c>
      <c r="D38" s="27">
        <v>49658</v>
      </c>
      <c r="E38" s="44">
        <v>52269</v>
      </c>
    </row>
    <row r="39" spans="2:5" x14ac:dyDescent="0.25">
      <c r="B39" s="15"/>
      <c r="C39" s="16"/>
      <c r="D39" s="32">
        <f>SUM(D36:D38)</f>
        <v>1966260</v>
      </c>
      <c r="E39" s="32">
        <f>SUM(E36:E38)</f>
        <v>1459108</v>
      </c>
    </row>
    <row r="40" spans="2:5" x14ac:dyDescent="0.25">
      <c r="B40" s="9"/>
    </row>
    <row r="41" spans="2:5" x14ac:dyDescent="0.25">
      <c r="B41" s="7" t="s">
        <v>24</v>
      </c>
    </row>
    <row r="42" spans="2:5" x14ac:dyDescent="0.25">
      <c r="B42" s="8" t="s">
        <v>25</v>
      </c>
      <c r="C42" s="1">
        <v>11</v>
      </c>
      <c r="D42" s="27">
        <v>7040750</v>
      </c>
      <c r="E42" s="44">
        <v>7297427</v>
      </c>
    </row>
    <row r="43" spans="2:5" x14ac:dyDescent="0.25">
      <c r="B43" s="8" t="s">
        <v>26</v>
      </c>
      <c r="C43" s="1">
        <v>12</v>
      </c>
      <c r="D43" s="27">
        <v>3106830</v>
      </c>
      <c r="E43" s="44">
        <v>3002823</v>
      </c>
    </row>
    <row r="44" spans="2:5" x14ac:dyDescent="0.25">
      <c r="B44" s="8" t="s">
        <v>27</v>
      </c>
      <c r="C44" s="1">
        <v>4</v>
      </c>
      <c r="D44" s="27">
        <v>218173</v>
      </c>
      <c r="E44" s="44">
        <v>364777</v>
      </c>
    </row>
    <row r="45" spans="2:5" x14ac:dyDescent="0.25">
      <c r="B45" s="8" t="s">
        <v>86</v>
      </c>
      <c r="C45" s="1">
        <v>13</v>
      </c>
      <c r="D45" s="27">
        <v>1020278</v>
      </c>
      <c r="E45" s="44">
        <v>1010278</v>
      </c>
    </row>
    <row r="46" spans="2:5" x14ac:dyDescent="0.25">
      <c r="B46" s="8" t="s">
        <v>28</v>
      </c>
      <c r="D46" s="27">
        <v>53552</v>
      </c>
      <c r="E46" s="44">
        <v>152400</v>
      </c>
    </row>
    <row r="47" spans="2:5" x14ac:dyDescent="0.25">
      <c r="B47" s="8" t="s">
        <v>29</v>
      </c>
      <c r="D47" s="27">
        <v>263378</v>
      </c>
      <c r="E47" s="44">
        <v>203808</v>
      </c>
    </row>
    <row r="48" spans="2:5" x14ac:dyDescent="0.25">
      <c r="B48" s="8" t="s">
        <v>30</v>
      </c>
      <c r="D48" s="27">
        <v>286436</v>
      </c>
      <c r="E48" s="44">
        <v>57251</v>
      </c>
    </row>
    <row r="49" spans="2:5" x14ac:dyDescent="0.25">
      <c r="B49" s="8" t="s">
        <v>31</v>
      </c>
      <c r="D49" s="27">
        <v>164880</v>
      </c>
      <c r="E49" s="44">
        <v>147040</v>
      </c>
    </row>
    <row r="50" spans="2:5" x14ac:dyDescent="0.25">
      <c r="B50" s="8" t="s">
        <v>33</v>
      </c>
      <c r="D50" s="27">
        <v>14019</v>
      </c>
      <c r="E50" s="44">
        <v>643</v>
      </c>
    </row>
    <row r="51" spans="2:5" x14ac:dyDescent="0.25">
      <c r="B51" s="8" t="s">
        <v>34</v>
      </c>
      <c r="D51" s="27">
        <v>239389</v>
      </c>
      <c r="E51" s="44">
        <v>201111</v>
      </c>
    </row>
    <row r="52" spans="2:5" x14ac:dyDescent="0.25">
      <c r="B52" s="15"/>
      <c r="C52" s="16"/>
      <c r="D52" s="32">
        <f>SUM(D42:D51)</f>
        <v>12407685</v>
      </c>
      <c r="E52" s="32">
        <f>SUM(E42:E51)</f>
        <v>12437558</v>
      </c>
    </row>
    <row r="53" spans="2:5" x14ac:dyDescent="0.25">
      <c r="B53" s="18" t="s">
        <v>35</v>
      </c>
      <c r="C53" s="16"/>
      <c r="D53" s="32">
        <f>D52+D39</f>
        <v>14373945</v>
      </c>
      <c r="E53" s="32">
        <f>E52+E39</f>
        <v>13896666</v>
      </c>
    </row>
    <row r="54" spans="2:5" ht="13.8" thickBot="1" x14ac:dyDescent="0.3">
      <c r="B54" s="49" t="s">
        <v>36</v>
      </c>
      <c r="C54" s="43"/>
      <c r="D54" s="43">
        <f>D53+D33</f>
        <v>17927012</v>
      </c>
      <c r="E54" s="43">
        <f>E53+E33</f>
        <v>17218576</v>
      </c>
    </row>
    <row r="55" spans="2:5" ht="13.8" thickTop="1" x14ac:dyDescent="0.25"/>
    <row r="57" spans="2:5" x14ac:dyDescent="0.25">
      <c r="B57" s="1" t="s">
        <v>83</v>
      </c>
    </row>
    <row r="58" spans="2:5" x14ac:dyDescent="0.25">
      <c r="B58" s="1" t="s">
        <v>98</v>
      </c>
    </row>
    <row r="59" spans="2:5" x14ac:dyDescent="0.25">
      <c r="B59" s="1" t="s">
        <v>99</v>
      </c>
    </row>
    <row r="62" spans="2:5" x14ac:dyDescent="0.25">
      <c r="B62" s="1" t="s">
        <v>83</v>
      </c>
    </row>
    <row r="63" spans="2:5" x14ac:dyDescent="0.25">
      <c r="B63" s="1" t="s">
        <v>84</v>
      </c>
    </row>
    <row r="64" spans="2:5" x14ac:dyDescent="0.25">
      <c r="B64" s="1" t="s">
        <v>85</v>
      </c>
    </row>
  </sheetData>
  <mergeCells count="1">
    <mergeCell ref="B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34"/>
  <sheetViews>
    <sheetView zoomScale="80" zoomScaleNormal="80" workbookViewId="0">
      <selection activeCell="B1" sqref="B1"/>
    </sheetView>
  </sheetViews>
  <sheetFormatPr defaultColWidth="9.109375" defaultRowHeight="13.2" x14ac:dyDescent="0.25"/>
  <cols>
    <col min="1" max="1" width="1.33203125" style="1" customWidth="1"/>
    <col min="2" max="2" width="59.109375" style="4" customWidth="1"/>
    <col min="3" max="3" width="11.109375" style="1" customWidth="1"/>
    <col min="4" max="4" width="17.77734375" style="2" customWidth="1"/>
    <col min="5" max="5" width="17.109375" style="2" customWidth="1"/>
    <col min="6" max="16384" width="9.109375" style="1"/>
  </cols>
  <sheetData>
    <row r="1" spans="2:5" x14ac:dyDescent="0.25">
      <c r="B1" s="19" t="s">
        <v>0</v>
      </c>
    </row>
    <row r="2" spans="2:5" x14ac:dyDescent="0.25">
      <c r="B2" s="19"/>
    </row>
    <row r="3" spans="2:5" ht="27.75" customHeight="1" x14ac:dyDescent="0.25">
      <c r="B3" s="102" t="s">
        <v>103</v>
      </c>
      <c r="C3" s="102"/>
      <c r="D3" s="102"/>
      <c r="E3" s="102"/>
    </row>
    <row r="4" spans="2:5" ht="13.8" thickBot="1" x14ac:dyDescent="0.3"/>
    <row r="5" spans="2:5" ht="13.8" thickTop="1" x14ac:dyDescent="0.25">
      <c r="B5" s="20"/>
      <c r="C5" s="21"/>
      <c r="D5" s="103" t="s">
        <v>100</v>
      </c>
      <c r="E5" s="103"/>
    </row>
    <row r="6" spans="2:5" x14ac:dyDescent="0.25">
      <c r="B6" s="104" t="s">
        <v>39</v>
      </c>
      <c r="C6" s="106" t="s">
        <v>37</v>
      </c>
      <c r="D6" s="22" t="s">
        <v>92</v>
      </c>
      <c r="E6" s="23" t="s">
        <v>92</v>
      </c>
    </row>
    <row r="7" spans="2:5" x14ac:dyDescent="0.25">
      <c r="B7" s="104"/>
      <c r="C7" s="106"/>
      <c r="D7" s="22" t="s">
        <v>101</v>
      </c>
      <c r="E7" s="22" t="s">
        <v>102</v>
      </c>
    </row>
    <row r="8" spans="2:5" ht="13.8" thickBot="1" x14ac:dyDescent="0.3">
      <c r="B8" s="105"/>
      <c r="C8" s="107"/>
      <c r="D8" s="24" t="s">
        <v>41</v>
      </c>
      <c r="E8" s="24" t="s">
        <v>41</v>
      </c>
    </row>
    <row r="9" spans="2:5" ht="13.8" thickTop="1" x14ac:dyDescent="0.25">
      <c r="B9" s="25" t="s">
        <v>42</v>
      </c>
      <c r="C9" s="26">
        <v>13</v>
      </c>
      <c r="D9" s="27">
        <v>14228914</v>
      </c>
      <c r="E9" s="27">
        <v>12235495</v>
      </c>
    </row>
    <row r="10" spans="2:5" x14ac:dyDescent="0.25">
      <c r="B10" s="28" t="s">
        <v>43</v>
      </c>
      <c r="C10" s="29">
        <v>14</v>
      </c>
      <c r="D10" s="30">
        <v>-9987995</v>
      </c>
      <c r="E10" s="30">
        <v>-8601634</v>
      </c>
    </row>
    <row r="11" spans="2:5" x14ac:dyDescent="0.25">
      <c r="B11" s="31" t="s">
        <v>44</v>
      </c>
      <c r="C11" s="16"/>
      <c r="D11" s="32">
        <f>D9+D10</f>
        <v>4240919</v>
      </c>
      <c r="E11" s="32">
        <f>E9+E10</f>
        <v>3633861</v>
      </c>
    </row>
    <row r="12" spans="2:5" x14ac:dyDescent="0.25">
      <c r="B12" s="33"/>
      <c r="C12" s="34"/>
      <c r="D12" s="35"/>
      <c r="E12" s="35"/>
    </row>
    <row r="13" spans="2:5" x14ac:dyDescent="0.25">
      <c r="B13" s="25" t="s">
        <v>45</v>
      </c>
      <c r="C13" s="26">
        <v>15</v>
      </c>
      <c r="D13" s="30">
        <v>-2629922</v>
      </c>
      <c r="E13" s="30">
        <v>-2166955</v>
      </c>
    </row>
    <row r="14" spans="2:5" x14ac:dyDescent="0.25">
      <c r="B14" s="25" t="s">
        <v>46</v>
      </c>
      <c r="C14" s="26">
        <v>16</v>
      </c>
      <c r="D14" s="30">
        <v>-718960</v>
      </c>
      <c r="E14" s="30">
        <v>-702973</v>
      </c>
    </row>
    <row r="15" spans="2:5" x14ac:dyDescent="0.25">
      <c r="B15" s="25" t="s">
        <v>82</v>
      </c>
      <c r="C15" s="34"/>
      <c r="D15" s="30">
        <v>327048</v>
      </c>
      <c r="E15" s="30">
        <v>43049</v>
      </c>
    </row>
    <row r="16" spans="2:5" x14ac:dyDescent="0.25">
      <c r="B16" s="25" t="s">
        <v>47</v>
      </c>
      <c r="C16" s="26">
        <v>17</v>
      </c>
      <c r="D16" s="27">
        <v>34673</v>
      </c>
      <c r="E16" s="27">
        <v>53483</v>
      </c>
    </row>
    <row r="17" spans="2:5" x14ac:dyDescent="0.25">
      <c r="B17" s="25" t="s">
        <v>48</v>
      </c>
      <c r="C17" s="26">
        <v>17</v>
      </c>
      <c r="D17" s="30">
        <v>-965110</v>
      </c>
      <c r="E17" s="30">
        <v>-835166</v>
      </c>
    </row>
    <row r="18" spans="2:5" x14ac:dyDescent="0.25">
      <c r="B18" s="28" t="s">
        <v>49</v>
      </c>
      <c r="D18" s="30">
        <v>50457</v>
      </c>
      <c r="E18" s="30">
        <v>80770</v>
      </c>
    </row>
    <row r="19" spans="2:5" x14ac:dyDescent="0.25">
      <c r="B19" s="31" t="s">
        <v>50</v>
      </c>
      <c r="C19" s="16"/>
      <c r="D19" s="91">
        <f>SUM(D11,D13:D18)</f>
        <v>339105</v>
      </c>
      <c r="E19" s="91">
        <f>SUM(E11,E13:E18)</f>
        <v>106069</v>
      </c>
    </row>
    <row r="20" spans="2:5" x14ac:dyDescent="0.25">
      <c r="B20" s="33"/>
      <c r="C20" s="34"/>
      <c r="D20" s="35"/>
      <c r="E20" s="35"/>
    </row>
    <row r="21" spans="2:5" x14ac:dyDescent="0.25">
      <c r="B21" s="36" t="s">
        <v>51</v>
      </c>
      <c r="C21" s="37">
        <v>18</v>
      </c>
      <c r="D21" s="38">
        <v>-105074</v>
      </c>
      <c r="E21" s="38">
        <v>-36145</v>
      </c>
    </row>
    <row r="22" spans="2:5" x14ac:dyDescent="0.25">
      <c r="B22" s="39" t="s">
        <v>52</v>
      </c>
      <c r="C22" s="34"/>
      <c r="D22" s="72">
        <f>D19+D21</f>
        <v>234031</v>
      </c>
      <c r="E22" s="72">
        <f>E19+E21</f>
        <v>69924</v>
      </c>
    </row>
    <row r="23" spans="2:5" x14ac:dyDescent="0.25">
      <c r="B23" s="36" t="s">
        <v>53</v>
      </c>
      <c r="C23" s="17"/>
      <c r="D23" s="38">
        <v>-6193</v>
      </c>
      <c r="E23" s="65">
        <v>475</v>
      </c>
    </row>
    <row r="24" spans="2:5" ht="13.8" thickBot="1" x14ac:dyDescent="0.3">
      <c r="B24" s="41" t="s">
        <v>54</v>
      </c>
      <c r="C24" s="42"/>
      <c r="D24" s="86">
        <f>D22+D23</f>
        <v>227838</v>
      </c>
      <c r="E24" s="86">
        <f>E22+E23</f>
        <v>70399</v>
      </c>
    </row>
    <row r="25" spans="2:5" ht="13.8" thickTop="1" x14ac:dyDescent="0.25">
      <c r="D25" s="92"/>
      <c r="E25" s="92"/>
    </row>
    <row r="27" spans="2:5" x14ac:dyDescent="0.25">
      <c r="B27" s="1" t="s">
        <v>83</v>
      </c>
    </row>
    <row r="28" spans="2:5" x14ac:dyDescent="0.25">
      <c r="B28" s="1" t="s">
        <v>98</v>
      </c>
    </row>
    <row r="29" spans="2:5" x14ac:dyDescent="0.25">
      <c r="B29" s="1" t="s">
        <v>99</v>
      </c>
    </row>
    <row r="30" spans="2:5" x14ac:dyDescent="0.25">
      <c r="B30" s="1"/>
    </row>
    <row r="31" spans="2:5" x14ac:dyDescent="0.25">
      <c r="B31" s="1"/>
    </row>
    <row r="32" spans="2:5" x14ac:dyDescent="0.25">
      <c r="B32" s="1" t="s">
        <v>83</v>
      </c>
    </row>
    <row r="33" spans="2:2" x14ac:dyDescent="0.25">
      <c r="B33" s="1" t="s">
        <v>84</v>
      </c>
    </row>
    <row r="34" spans="2:2" x14ac:dyDescent="0.25">
      <c r="B34" s="1" t="s">
        <v>85</v>
      </c>
    </row>
  </sheetData>
  <mergeCells count="4">
    <mergeCell ref="B3:E3"/>
    <mergeCell ref="D5:E5"/>
    <mergeCell ref="B6:B8"/>
    <mergeCell ref="C6:C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27"/>
  <sheetViews>
    <sheetView tabSelected="1" zoomScale="80" zoomScaleNormal="80" workbookViewId="0">
      <selection activeCell="F17" sqref="F17"/>
    </sheetView>
  </sheetViews>
  <sheetFormatPr defaultColWidth="9.109375" defaultRowHeight="13.2" x14ac:dyDescent="0.25"/>
  <cols>
    <col min="1" max="1" width="1.33203125" style="1" customWidth="1"/>
    <col min="2" max="2" width="59.109375" style="4" customWidth="1"/>
    <col min="3" max="3" width="16.6640625" style="2" customWidth="1"/>
    <col min="4" max="5" width="16.44140625" style="2" customWidth="1"/>
    <col min="6" max="6" width="18.109375" style="1" customWidth="1"/>
    <col min="7" max="7" width="11.6640625" style="1" bestFit="1" customWidth="1"/>
    <col min="8" max="16384" width="9.109375" style="1"/>
  </cols>
  <sheetData>
    <row r="1" spans="2:7" x14ac:dyDescent="0.25">
      <c r="B1" s="19" t="s">
        <v>0</v>
      </c>
    </row>
    <row r="2" spans="2:7" x14ac:dyDescent="0.25">
      <c r="B2" s="19"/>
    </row>
    <row r="3" spans="2:7" ht="27.75" customHeight="1" x14ac:dyDescent="0.25">
      <c r="B3" s="102" t="s">
        <v>104</v>
      </c>
      <c r="C3" s="102"/>
      <c r="D3" s="102"/>
      <c r="E3" s="102"/>
      <c r="F3" s="102"/>
      <c r="G3" s="102"/>
    </row>
    <row r="4" spans="2:7" ht="13.8" thickBot="1" x14ac:dyDescent="0.3"/>
    <row r="5" spans="2:7" ht="40.799999999999997" thickTop="1" thickBot="1" x14ac:dyDescent="0.3">
      <c r="B5" s="50" t="s">
        <v>39</v>
      </c>
      <c r="C5" s="51" t="s">
        <v>17</v>
      </c>
      <c r="D5" s="51" t="s">
        <v>18</v>
      </c>
      <c r="E5" s="51" t="s">
        <v>91</v>
      </c>
      <c r="F5" s="51" t="s">
        <v>19</v>
      </c>
      <c r="G5" s="52" t="s">
        <v>55</v>
      </c>
    </row>
    <row r="6" spans="2:7" ht="13.8" thickTop="1" x14ac:dyDescent="0.25">
      <c r="B6" s="57" t="s">
        <v>107</v>
      </c>
      <c r="C6" s="96">
        <v>500</v>
      </c>
      <c r="D6" s="97">
        <v>132779</v>
      </c>
      <c r="E6" s="97">
        <v>2192.8193540135035</v>
      </c>
      <c r="F6" s="40">
        <v>3237229</v>
      </c>
      <c r="G6" s="40">
        <f>SUM(C6:F6)</f>
        <v>3372700.8193540135</v>
      </c>
    </row>
    <row r="7" spans="2:7" x14ac:dyDescent="0.25">
      <c r="B7" s="53" t="s">
        <v>52</v>
      </c>
      <c r="C7" s="98" t="s">
        <v>38</v>
      </c>
      <c r="D7" s="98" t="s">
        <v>38</v>
      </c>
      <c r="E7" s="98" t="s">
        <v>38</v>
      </c>
      <c r="F7" s="27">
        <v>69924</v>
      </c>
      <c r="G7" s="27">
        <f>F7</f>
        <v>69924</v>
      </c>
    </row>
    <row r="8" spans="2:7" x14ac:dyDescent="0.25">
      <c r="B8" s="59" t="s">
        <v>53</v>
      </c>
      <c r="C8" s="65" t="s">
        <v>38</v>
      </c>
      <c r="D8" s="66" t="s">
        <v>38</v>
      </c>
      <c r="E8" s="66">
        <v>1635</v>
      </c>
      <c r="F8" s="65" t="s">
        <v>38</v>
      </c>
      <c r="G8" s="65">
        <f>E8</f>
        <v>1635</v>
      </c>
    </row>
    <row r="9" spans="2:7" x14ac:dyDescent="0.25">
      <c r="B9" s="87" t="s">
        <v>54</v>
      </c>
      <c r="C9" s="27" t="s">
        <v>38</v>
      </c>
      <c r="D9" s="44" t="s">
        <v>38</v>
      </c>
      <c r="E9" s="44">
        <f>E8</f>
        <v>1635</v>
      </c>
      <c r="F9" s="27">
        <f>F7</f>
        <v>69924</v>
      </c>
      <c r="G9" s="27">
        <f>G7+G8</f>
        <v>71559</v>
      </c>
    </row>
    <row r="10" spans="2:7" x14ac:dyDescent="0.25">
      <c r="B10" s="79" t="s">
        <v>56</v>
      </c>
      <c r="C10" s="27" t="s">
        <v>38</v>
      </c>
      <c r="D10" s="44" t="s">
        <v>38</v>
      </c>
      <c r="E10" s="44" t="s">
        <v>38</v>
      </c>
      <c r="F10" s="30">
        <v>-370000</v>
      </c>
      <c r="G10" s="30">
        <f>F10</f>
        <v>-370000</v>
      </c>
    </row>
    <row r="11" spans="2:7" ht="13.8" thickBot="1" x14ac:dyDescent="0.3">
      <c r="B11" s="88" t="s">
        <v>93</v>
      </c>
      <c r="C11" s="89">
        <v>500</v>
      </c>
      <c r="D11" s="90">
        <v>132779</v>
      </c>
      <c r="E11" s="90">
        <v>3827.8193540135035</v>
      </c>
      <c r="F11" s="89">
        <v>2937152</v>
      </c>
      <c r="G11" s="89">
        <f>G6+G9+G10</f>
        <v>3074259.8193540135</v>
      </c>
    </row>
    <row r="12" spans="2:7" x14ac:dyDescent="0.25">
      <c r="B12" s="56"/>
      <c r="C12" s="68"/>
      <c r="D12" s="69"/>
      <c r="E12" s="69"/>
      <c r="F12" s="27"/>
      <c r="G12" s="35"/>
    </row>
    <row r="13" spans="2:7" x14ac:dyDescent="0.25">
      <c r="B13" s="64" t="s">
        <v>108</v>
      </c>
      <c r="C13" s="40">
        <v>500</v>
      </c>
      <c r="D13" s="70">
        <v>215126</v>
      </c>
      <c r="E13" s="99">
        <v>-379</v>
      </c>
      <c r="F13" s="40">
        <v>3106663</v>
      </c>
      <c r="G13" s="40">
        <v>3321910</v>
      </c>
    </row>
    <row r="14" spans="2:7" x14ac:dyDescent="0.25">
      <c r="B14" s="53" t="s">
        <v>52</v>
      </c>
      <c r="C14" s="27" t="s">
        <v>38</v>
      </c>
      <c r="D14" s="27" t="s">
        <v>38</v>
      </c>
      <c r="E14" s="27" t="s">
        <v>38</v>
      </c>
      <c r="F14" s="30">
        <v>234031</v>
      </c>
      <c r="G14" s="30">
        <f>F14</f>
        <v>234031</v>
      </c>
    </row>
    <row r="15" spans="2:7" x14ac:dyDescent="0.25">
      <c r="B15" s="59" t="s">
        <v>53</v>
      </c>
      <c r="C15" s="65" t="s">
        <v>38</v>
      </c>
      <c r="D15" s="65" t="s">
        <v>38</v>
      </c>
      <c r="E15" s="30">
        <v>-2874</v>
      </c>
      <c r="F15" s="65" t="s">
        <v>38</v>
      </c>
      <c r="G15" s="38">
        <f>E15</f>
        <v>-2874</v>
      </c>
    </row>
    <row r="16" spans="2:7" x14ac:dyDescent="0.25">
      <c r="B16" s="55" t="s">
        <v>54</v>
      </c>
      <c r="C16" s="27">
        <v>0</v>
      </c>
      <c r="D16" s="44">
        <v>0</v>
      </c>
      <c r="E16" s="100">
        <f>E15</f>
        <v>-2874</v>
      </c>
      <c r="F16" s="30">
        <f>F14</f>
        <v>234031</v>
      </c>
      <c r="G16" s="30">
        <f>G14+G15</f>
        <v>231157</v>
      </c>
    </row>
    <row r="17" spans="2:7" ht="13.8" thickBot="1" x14ac:dyDescent="0.3">
      <c r="B17" s="88" t="s">
        <v>109</v>
      </c>
      <c r="C17" s="89">
        <f>C13+C16</f>
        <v>500</v>
      </c>
      <c r="D17" s="89">
        <f>D13+D16</f>
        <v>215126</v>
      </c>
      <c r="E17" s="101">
        <f>E13+E16</f>
        <v>-3253</v>
      </c>
      <c r="F17" s="89">
        <f>F13+F16</f>
        <v>3340694</v>
      </c>
      <c r="G17" s="89">
        <f>G13+G16</f>
        <v>3553067</v>
      </c>
    </row>
    <row r="20" spans="2:7" x14ac:dyDescent="0.25">
      <c r="B20" s="1" t="s">
        <v>83</v>
      </c>
    </row>
    <row r="21" spans="2:7" x14ac:dyDescent="0.25">
      <c r="B21" s="1" t="s">
        <v>98</v>
      </c>
    </row>
    <row r="22" spans="2:7" x14ac:dyDescent="0.25">
      <c r="B22" s="1" t="s">
        <v>99</v>
      </c>
      <c r="F22" s="30"/>
    </row>
    <row r="23" spans="2:7" x14ac:dyDescent="0.25">
      <c r="B23" s="1"/>
    </row>
    <row r="24" spans="2:7" x14ac:dyDescent="0.25">
      <c r="B24" s="1"/>
    </row>
    <row r="25" spans="2:7" x14ac:dyDescent="0.25">
      <c r="B25" s="1" t="s">
        <v>83</v>
      </c>
    </row>
    <row r="26" spans="2:7" x14ac:dyDescent="0.25">
      <c r="B26" s="1" t="s">
        <v>84</v>
      </c>
    </row>
    <row r="27" spans="2:7" x14ac:dyDescent="0.25">
      <c r="B27" s="1" t="s">
        <v>85</v>
      </c>
    </row>
  </sheetData>
  <mergeCells count="1">
    <mergeCell ref="B3:G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47"/>
  <sheetViews>
    <sheetView zoomScale="80" zoomScaleNormal="80" workbookViewId="0"/>
  </sheetViews>
  <sheetFormatPr defaultColWidth="9.109375" defaultRowHeight="13.2" x14ac:dyDescent="0.25"/>
  <cols>
    <col min="1" max="1" width="1.33203125" style="1" customWidth="1"/>
    <col min="2" max="2" width="59.109375" style="4" customWidth="1"/>
    <col min="3" max="3" width="11.88671875" style="1" customWidth="1"/>
    <col min="4" max="4" width="18.88671875" style="2" customWidth="1"/>
    <col min="5" max="5" width="19.109375" style="2" customWidth="1"/>
    <col min="6" max="6" width="17.44140625" style="1" customWidth="1"/>
    <col min="7" max="7" width="11.6640625" style="1" bestFit="1" customWidth="1"/>
    <col min="8" max="16384" width="9.109375" style="1"/>
  </cols>
  <sheetData>
    <row r="1" spans="2:7" x14ac:dyDescent="0.25">
      <c r="B1" s="19" t="s">
        <v>0</v>
      </c>
    </row>
    <row r="2" spans="2:7" x14ac:dyDescent="0.25">
      <c r="B2" s="19"/>
    </row>
    <row r="3" spans="2:7" ht="27.75" customHeight="1" x14ac:dyDescent="0.25">
      <c r="B3" s="102" t="s">
        <v>105</v>
      </c>
      <c r="C3" s="102"/>
      <c r="D3" s="102"/>
      <c r="E3" s="102"/>
      <c r="F3" s="71"/>
      <c r="G3" s="71"/>
    </row>
    <row r="4" spans="2:7" ht="13.8" thickBot="1" x14ac:dyDescent="0.3"/>
    <row r="5" spans="2:7" ht="13.8" thickTop="1" x14ac:dyDescent="0.25">
      <c r="B5" s="73"/>
      <c r="C5" s="74"/>
      <c r="D5" s="108" t="s">
        <v>100</v>
      </c>
      <c r="E5" s="108"/>
    </row>
    <row r="6" spans="2:7" ht="27" thickBot="1" x14ac:dyDescent="0.3">
      <c r="B6" s="75" t="s">
        <v>39</v>
      </c>
      <c r="C6" s="76" t="s">
        <v>37</v>
      </c>
      <c r="D6" s="77" t="s">
        <v>106</v>
      </c>
      <c r="E6" s="77" t="s">
        <v>94</v>
      </c>
    </row>
    <row r="7" spans="2:7" ht="27" thickTop="1" x14ac:dyDescent="0.25">
      <c r="B7" s="57" t="s">
        <v>57</v>
      </c>
      <c r="C7" s="58"/>
      <c r="D7" s="58"/>
      <c r="E7" s="58"/>
    </row>
    <row r="8" spans="2:7" x14ac:dyDescent="0.25">
      <c r="B8" s="55" t="s">
        <v>58</v>
      </c>
      <c r="C8" s="34"/>
      <c r="D8" s="27">
        <v>14865434</v>
      </c>
      <c r="E8" s="27">
        <v>12747559</v>
      </c>
    </row>
    <row r="9" spans="2:7" x14ac:dyDescent="0.25">
      <c r="B9" s="55" t="s">
        <v>59</v>
      </c>
      <c r="C9" s="34"/>
      <c r="D9" s="30">
        <v>-11261252</v>
      </c>
      <c r="E9" s="30">
        <v>-9482215.1763994042</v>
      </c>
    </row>
    <row r="10" spans="2:7" x14ac:dyDescent="0.25">
      <c r="B10" s="55" t="s">
        <v>60</v>
      </c>
      <c r="C10" s="34"/>
      <c r="D10" s="30">
        <v>-1018773</v>
      </c>
      <c r="E10" s="30">
        <v>-795339</v>
      </c>
    </row>
    <row r="11" spans="2:7" x14ac:dyDescent="0.25">
      <c r="B11" s="55" t="s">
        <v>61</v>
      </c>
      <c r="C11" s="34"/>
      <c r="D11" s="30">
        <v>-1214659</v>
      </c>
      <c r="E11" s="30">
        <v>-967888</v>
      </c>
    </row>
    <row r="12" spans="2:7" x14ac:dyDescent="0.25">
      <c r="B12" s="55" t="s">
        <v>62</v>
      </c>
      <c r="C12" s="26"/>
      <c r="D12" s="30">
        <v>-105890</v>
      </c>
      <c r="E12" s="30">
        <v>-152856</v>
      </c>
      <c r="G12" s="30"/>
    </row>
    <row r="13" spans="2:7" x14ac:dyDescent="0.25">
      <c r="B13" s="55" t="s">
        <v>63</v>
      </c>
      <c r="C13" s="26">
        <v>11</v>
      </c>
      <c r="D13" s="30">
        <v>-967696</v>
      </c>
      <c r="E13" s="30">
        <v>-794794</v>
      </c>
    </row>
    <row r="14" spans="2:7" x14ac:dyDescent="0.25">
      <c r="B14" s="55" t="s">
        <v>64</v>
      </c>
      <c r="C14" s="26">
        <v>18</v>
      </c>
      <c r="D14" s="27">
        <v>32766</v>
      </c>
      <c r="E14" s="27">
        <v>56533</v>
      </c>
    </row>
    <row r="15" spans="2:7" x14ac:dyDescent="0.25">
      <c r="B15" s="55" t="s">
        <v>65</v>
      </c>
      <c r="C15" s="26"/>
      <c r="D15" s="30">
        <v>-460008</v>
      </c>
      <c r="E15" s="30">
        <v>-358955</v>
      </c>
    </row>
    <row r="16" spans="2:7" x14ac:dyDescent="0.25">
      <c r="B16" s="78" t="s">
        <v>66</v>
      </c>
      <c r="C16" s="29"/>
      <c r="D16" s="45">
        <v>11518</v>
      </c>
      <c r="E16" s="45">
        <v>2101</v>
      </c>
    </row>
    <row r="17" spans="2:5" x14ac:dyDescent="0.25">
      <c r="B17" s="78" t="s">
        <v>67</v>
      </c>
      <c r="D17" s="30">
        <v>-29961</v>
      </c>
      <c r="E17" s="30">
        <v>-15214</v>
      </c>
    </row>
    <row r="18" spans="2:5" x14ac:dyDescent="0.25">
      <c r="B18" s="79" t="s">
        <v>89</v>
      </c>
      <c r="C18" s="17"/>
      <c r="D18" s="38">
        <v>-33166</v>
      </c>
      <c r="E18" s="38">
        <v>-24411</v>
      </c>
    </row>
    <row r="19" spans="2:5" ht="26.4" x14ac:dyDescent="0.25">
      <c r="B19" s="62" t="s">
        <v>81</v>
      </c>
      <c r="C19" s="16"/>
      <c r="D19" s="72">
        <f>SUM(D8:D18)</f>
        <v>-181687</v>
      </c>
      <c r="E19" s="72">
        <f>SUM(E8:E18)</f>
        <v>214520.82360059582</v>
      </c>
    </row>
    <row r="20" spans="2:5" x14ac:dyDescent="0.25">
      <c r="B20" s="62"/>
      <c r="C20" s="63"/>
      <c r="D20" s="61"/>
      <c r="E20" s="61"/>
    </row>
    <row r="21" spans="2:5" ht="26.4" x14ac:dyDescent="0.25">
      <c r="B21" s="80" t="s">
        <v>68</v>
      </c>
      <c r="C21" s="34"/>
      <c r="D21" s="54"/>
      <c r="E21" s="54"/>
    </row>
    <row r="22" spans="2:5" x14ac:dyDescent="0.25">
      <c r="B22" s="55" t="s">
        <v>69</v>
      </c>
      <c r="C22" s="34"/>
      <c r="D22" s="30">
        <v>-14103</v>
      </c>
      <c r="E22" s="30">
        <v>-105025</v>
      </c>
    </row>
    <row r="23" spans="2:5" x14ac:dyDescent="0.25">
      <c r="B23" s="79" t="s">
        <v>70</v>
      </c>
      <c r="C23" s="37"/>
      <c r="D23" s="38" t="s">
        <v>38</v>
      </c>
      <c r="E23" s="38" t="s">
        <v>38</v>
      </c>
    </row>
    <row r="24" spans="2:5" ht="26.4" x14ac:dyDescent="0.25">
      <c r="B24" s="81" t="s">
        <v>71</v>
      </c>
      <c r="C24" s="16"/>
      <c r="D24" s="72">
        <f>D22</f>
        <v>-14103</v>
      </c>
      <c r="E24" s="72">
        <f>E22</f>
        <v>-105025</v>
      </c>
    </row>
    <row r="25" spans="2:5" x14ac:dyDescent="0.25">
      <c r="B25" s="82"/>
      <c r="C25" s="16"/>
      <c r="D25" s="61"/>
      <c r="E25" s="61"/>
    </row>
    <row r="26" spans="2:5" x14ac:dyDescent="0.25">
      <c r="B26" s="56" t="s">
        <v>72</v>
      </c>
      <c r="C26" s="34"/>
      <c r="D26" s="54"/>
      <c r="E26" s="54"/>
    </row>
    <row r="27" spans="2:5" x14ac:dyDescent="0.25">
      <c r="B27" s="55" t="s">
        <v>73</v>
      </c>
      <c r="C27" s="26">
        <v>11</v>
      </c>
      <c r="D27" s="27">
        <v>5971842</v>
      </c>
      <c r="E27" s="27">
        <v>4526663</v>
      </c>
    </row>
    <row r="28" spans="2:5" x14ac:dyDescent="0.25">
      <c r="B28" s="78" t="s">
        <v>74</v>
      </c>
      <c r="C28" s="29">
        <v>11</v>
      </c>
      <c r="D28" s="30">
        <v>-6216477</v>
      </c>
      <c r="E28" s="30">
        <v>-4817625</v>
      </c>
    </row>
    <row r="29" spans="2:5" x14ac:dyDescent="0.25">
      <c r="B29" s="78" t="s">
        <v>87</v>
      </c>
      <c r="C29" s="29"/>
      <c r="D29" s="30">
        <v>-221487</v>
      </c>
      <c r="E29" s="30">
        <v>-267280.82360059547</v>
      </c>
    </row>
    <row r="30" spans="2:5" x14ac:dyDescent="0.25">
      <c r="B30" s="78" t="s">
        <v>88</v>
      </c>
      <c r="C30" s="29"/>
      <c r="D30" s="27">
        <v>10000</v>
      </c>
      <c r="E30" s="27">
        <v>227525</v>
      </c>
    </row>
    <row r="31" spans="2:5" x14ac:dyDescent="0.25">
      <c r="B31" s="79" t="s">
        <v>75</v>
      </c>
      <c r="C31" s="37"/>
      <c r="D31" s="38">
        <v>-84000</v>
      </c>
      <c r="E31" s="38">
        <v>-99600</v>
      </c>
    </row>
    <row r="32" spans="2:5" ht="26.4" x14ac:dyDescent="0.25">
      <c r="B32" s="62" t="s">
        <v>76</v>
      </c>
      <c r="C32" s="16"/>
      <c r="D32" s="72">
        <f>SUM(D27:D31)</f>
        <v>-540122</v>
      </c>
      <c r="E32" s="72">
        <f>SUM(E27:E31)</f>
        <v>-430317.82360059547</v>
      </c>
    </row>
    <row r="33" spans="2:5" x14ac:dyDescent="0.25">
      <c r="B33" s="82"/>
      <c r="C33" s="16"/>
      <c r="D33" s="61"/>
      <c r="E33" s="61"/>
    </row>
    <row r="34" spans="2:5" x14ac:dyDescent="0.25">
      <c r="B34" s="83" t="s">
        <v>77</v>
      </c>
      <c r="C34" s="14"/>
      <c r="D34" s="86">
        <f>D19+D24+D32</f>
        <v>-735912</v>
      </c>
      <c r="E34" s="86">
        <f>E19+E24+E32</f>
        <v>-320821.99999999965</v>
      </c>
    </row>
    <row r="35" spans="2:5" x14ac:dyDescent="0.25">
      <c r="B35" s="79" t="s">
        <v>78</v>
      </c>
      <c r="C35" s="37"/>
      <c r="D35" s="38">
        <v>811.59805943785307</v>
      </c>
      <c r="E35" s="38">
        <v>4174</v>
      </c>
    </row>
    <row r="36" spans="2:5" x14ac:dyDescent="0.25">
      <c r="B36" s="60" t="s">
        <v>79</v>
      </c>
      <c r="C36" s="63">
        <v>7</v>
      </c>
      <c r="D36" s="67">
        <v>1823980</v>
      </c>
      <c r="E36" s="67">
        <v>1691686.491890833</v>
      </c>
    </row>
    <row r="37" spans="2:5" ht="13.8" thickBot="1" x14ac:dyDescent="0.3">
      <c r="B37" s="84" t="s">
        <v>80</v>
      </c>
      <c r="C37" s="85">
        <v>7</v>
      </c>
      <c r="D37" s="43">
        <f>D34+D35+D36</f>
        <v>1088879.5980594377</v>
      </c>
      <c r="E37" s="43">
        <f>E34+E35+E36</f>
        <v>1375038.4918908332</v>
      </c>
    </row>
    <row r="38" spans="2:5" ht="13.8" thickTop="1" x14ac:dyDescent="0.25"/>
    <row r="40" spans="2:5" x14ac:dyDescent="0.25">
      <c r="B40" s="1" t="s">
        <v>83</v>
      </c>
    </row>
    <row r="41" spans="2:5" x14ac:dyDescent="0.25">
      <c r="B41" s="1" t="s">
        <v>98</v>
      </c>
    </row>
    <row r="42" spans="2:5" x14ac:dyDescent="0.25">
      <c r="B42" s="1" t="s">
        <v>99</v>
      </c>
    </row>
    <row r="43" spans="2:5" x14ac:dyDescent="0.25">
      <c r="B43" s="1"/>
    </row>
    <row r="44" spans="2:5" x14ac:dyDescent="0.25">
      <c r="B44" s="1"/>
    </row>
    <row r="45" spans="2:5" x14ac:dyDescent="0.25">
      <c r="B45" s="1" t="s">
        <v>83</v>
      </c>
    </row>
    <row r="46" spans="2:5" x14ac:dyDescent="0.25">
      <c r="B46" s="1" t="s">
        <v>84</v>
      </c>
    </row>
    <row r="47" spans="2:5" x14ac:dyDescent="0.25">
      <c r="B47" s="1" t="s">
        <v>85</v>
      </c>
    </row>
  </sheetData>
  <mergeCells count="2">
    <mergeCell ref="D5:E5"/>
    <mergeCell ref="B3:E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БАЛАНС</vt:lpstr>
      <vt:lpstr>ОПиУ</vt:lpstr>
      <vt:lpstr>ОИК</vt:lpstr>
      <vt:lpstr>ДДС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2025-08-12T04:35:58Z</dcterms:modified>
</cp:coreProperties>
</file>