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1\1Q\к размещению\"/>
    </mc:Choice>
  </mc:AlternateContent>
  <xr:revisionPtr revIDLastSave="0" documentId="13_ncr:1_{1C1AB0DF-23A7-4876-BEDA-65B90F7E8D17}" xr6:coauthVersionLast="46" xr6:coauthVersionMax="46" xr10:uidLastSave="{00000000-0000-0000-0000-000000000000}"/>
  <bookViews>
    <workbookView xWindow="-120" yWindow="-120" windowWidth="29040" windowHeight="15840" activeTab="1" xr2:uid="{4AF9995A-2545-4B5C-AA54-B7E4EB3D264A}"/>
  </bookViews>
  <sheets>
    <sheet name="ББ 2021" sheetId="2" r:id="rId1"/>
    <sheet name="ОПиУ 2021" sheetId="3" r:id="rId2"/>
  </sheets>
  <externalReferences>
    <externalReference r:id="rId3"/>
  </externalReferences>
  <definedNames>
    <definedName name="_xlnm._FilterDatabase" localSheetId="1" hidden="1">'ОПиУ 2021'!$A$21:$F$28</definedName>
    <definedName name="q">#REF!</definedName>
    <definedName name="вп">#REF!</definedName>
    <definedName name="_xlnm.Print_Area" localSheetId="0">'ББ 2021'!$A$1:$D$140</definedName>
    <definedName name="_xlnm.Print_Area" localSheetId="1">'ОПиУ 2021'!$A$1:$F$136</definedName>
    <definedName name="ф77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4" i="3" l="1"/>
  <c r="A127" i="3"/>
  <c r="A123" i="3"/>
  <c r="D38" i="3"/>
  <c r="A12" i="3"/>
  <c r="D50" i="2"/>
  <c r="C50" i="2"/>
  <c r="D125" i="2"/>
  <c r="C125" i="2"/>
  <c r="D124" i="2"/>
  <c r="C124" i="2"/>
  <c r="C107" i="2"/>
  <c r="D107" i="2"/>
  <c r="D109" i="2"/>
  <c r="C109" i="2"/>
  <c r="A139" i="2"/>
  <c r="A138" i="2"/>
  <c r="A137" i="2"/>
  <c r="A135" i="2"/>
  <c r="A134" i="2"/>
  <c r="A133" i="2"/>
  <c r="A131" i="2"/>
  <c r="A129" i="2"/>
  <c r="A128" i="2"/>
  <c r="A127" i="2"/>
  <c r="D22" i="2"/>
  <c r="A10" i="2"/>
  <c r="D74" i="3" l="1"/>
  <c r="D103" i="3"/>
  <c r="C103" i="3"/>
  <c r="D73" i="2"/>
  <c r="D141" i="2" s="1"/>
  <c r="D120" i="2"/>
  <c r="C22" i="2"/>
  <c r="F74" i="3" l="1"/>
  <c r="E103" i="3"/>
  <c r="E22" i="3"/>
  <c r="C22" i="3"/>
  <c r="D112" i="3"/>
  <c r="F103" i="3"/>
  <c r="F22" i="3"/>
  <c r="D22" i="3"/>
  <c r="D67" i="3" s="1"/>
  <c r="C74" i="3"/>
  <c r="C112" i="3" s="1"/>
  <c r="F38" i="3"/>
  <c r="C38" i="3"/>
  <c r="E74" i="3"/>
  <c r="E38" i="3"/>
  <c r="C73" i="2"/>
  <c r="C141" i="2" s="1"/>
  <c r="E112" i="3" l="1"/>
  <c r="E67" i="3"/>
  <c r="F112" i="3"/>
  <c r="D113" i="3"/>
  <c r="D115" i="3" s="1"/>
  <c r="D117" i="3" s="1"/>
  <c r="F67" i="3"/>
  <c r="C67" i="3"/>
  <c r="C113" i="3" s="1"/>
  <c r="C115" i="3" s="1"/>
  <c r="C117" i="3" s="1"/>
  <c r="E113" i="3" l="1"/>
  <c r="E115" i="3" s="1"/>
  <c r="E117" i="3" s="1"/>
  <c r="F113" i="3"/>
  <c r="F115" i="3" s="1"/>
  <c r="F117" i="3" s="1"/>
  <c r="C120" i="2" l="1"/>
</calcChain>
</file>

<file path=xl/sharedStrings.xml><?xml version="1.0" encoding="utf-8"?>
<sst xmlns="http://schemas.openxmlformats.org/spreadsheetml/2006/main" count="380" uniqueCount="318">
  <si>
    <t>Приложение 10</t>
  </si>
  <si>
    <t xml:space="preserve">к Правилам представления финансовой </t>
  </si>
  <si>
    <t xml:space="preserve">отчетности финансовыми организациями, </t>
  </si>
  <si>
    <t>микрофинансовыми организациями</t>
  </si>
  <si>
    <t>Акционерное Общество "Tengri Partners Investment Banking (Kazakhstan)"</t>
  </si>
  <si>
    <t>(полное наименование организации)</t>
  </si>
  <si>
    <t>Форма административных данных размещена на интернет-ресурсе: www.nationalbank.kz.</t>
  </si>
  <si>
    <t>Индекс формы административных данных: Ф1-БДиУИП.</t>
  </si>
  <si>
    <t>Периодичность: ежемесячная.</t>
  </si>
  <si>
    <t>Круг лиц представляющих информацию: организации, осуществляющие брокерскую и дилерскую деятельность на рынке ценных бумаг, управляющие инвестиционным портфелем.</t>
  </si>
  <si>
    <t>Представляется: в Национальный Банк Республики Казахстан.</t>
  </si>
  <si>
    <t>Срок представления: не позднее пятого рабочего дня месяца, следующего за отчетным месяцем.</t>
  </si>
  <si>
    <t>(в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</si>
  <si>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</si>
  <si>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</si>
  <si>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</si>
  <si>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</si>
  <si>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</si>
  <si>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</si>
  <si>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</si>
  <si>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</si>
  <si>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</si>
  <si>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</si>
  <si>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</si>
  <si>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</si>
  <si>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</si>
  <si>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</si>
  <si>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</si>
  <si>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</si>
  <si>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</si>
  <si>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</si>
  <si>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</si>
  <si>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</si>
  <si>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</si>
  <si>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</si>
  <si>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</si>
  <si>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</si>
  <si>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</si>
  <si>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</si>
  <si>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</si>
  <si>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</si>
  <si>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</si>
  <si>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Активы в форме права пользования (за вычетом амортизации и убытков от обесценения)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</si>
  <si>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</si>
  <si>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</si>
  <si>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</si>
  <si>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</si>
  <si>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</si>
  <si>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</si>
  <si>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</si>
  <si>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</si>
  <si>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</si>
  <si>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</si>
  <si>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</si>
  <si>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</si>
  <si>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</si>
  <si>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</si>
  <si>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</si>
  <si>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</si>
  <si>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</si>
  <si>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</si>
  <si>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</si>
  <si>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</si>
  <si>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</si>
  <si>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</si>
  <si>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</si>
  <si>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</si>
  <si>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</si>
  <si>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</si>
  <si>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</si>
  <si>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</si>
  <si>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</si>
  <si>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</si>
  <si>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</si>
  <si>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</si>
  <si>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</si>
  <si>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</si>
  <si>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</si>
  <si>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</si>
  <si>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Текущее налоговое требование</t>
  </si>
  <si>
    <t>18</t>
  </si>
  <si>
    <t>Отложенное налоговое требование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</si>
  <si>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</si>
  <si>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</si>
  <si>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</si>
  <si>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</si>
  <si>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</si>
  <si>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</si>
  <si>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</si>
  <si>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</si>
  <si>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</si>
  <si>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</si>
  <si>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</si>
  <si>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</si>
  <si>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</si>
  <si>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</si>
  <si>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</si>
  <si>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</si>
  <si>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</si>
  <si>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</si>
  <si>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</si>
  <si>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</si>
  <si>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</si>
  <si>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</si>
  <si>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</si>
  <si>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</si>
  <si>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</si>
  <si>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</si>
  <si>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</si>
  <si>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</si>
  <si>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</si>
  <si>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</si>
  <si>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</si>
  <si>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</si>
  <si>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</si>
  <si>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</si>
  <si>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</si>
  <si>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</si>
  <si>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</si>
  <si>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</si>
  <si>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</si>
  <si>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</si>
  <si>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</si>
  <si>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</si>
  <si>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</si>
  <si>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</si>
  <si>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</si>
  <si>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</si>
  <si>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</si>
  <si>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</si>
  <si>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</si>
  <si>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</si>
  <si>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</si>
  <si>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</si>
  <si>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</si>
  <si>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</si>
  <si>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</si>
  <si>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Текущее налоговое обязательство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</si>
  <si>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</si>
  <si>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</si>
  <si>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</si>
  <si>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</si>
  <si>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</si>
  <si>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</si>
  <si>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</si>
  <si>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</si>
  <si>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</si>
  <si>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</si>
  <si>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</si>
  <si>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</si>
  <si>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</si>
  <si>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</si>
  <si>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</si>
  <si>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</si>
  <si>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</si>
  <si>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</si>
  <si>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</si>
  <si>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</si>
  <si>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</si>
  <si>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</si>
  <si>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</si>
  <si>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</si>
  <si>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</si>
  <si>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</si>
  <si>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Резервы переоценки ценных бумаг, учитываемых по справедливой стоимости через прочий совокупный доход</t>
  </si>
  <si>
    <t>43</t>
  </si>
  <si>
    <t>резерв на переоценку основных средств</t>
  </si>
  <si>
    <t>44</t>
  </si>
  <si>
    <t>Резервы переоценки стоимости займов, учитываемых по справедливой стоимости через прочий совокупный доход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</si>
  <si>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</si>
  <si>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</si>
  <si>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</si>
  <si>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</si>
  <si>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</si>
  <si>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</si>
  <si>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</si>
  <si>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</si>
  <si>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</si>
  <si>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</si>
  <si>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</si>
  <si>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</si>
  <si>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</si>
  <si>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>Дата «12»  апреля 2021 года</t>
  </si>
  <si>
    <t xml:space="preserve">Приложение 11 </t>
  </si>
  <si>
    <t>Индекс формы административных данных: Ф2-БДиУИП.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</si>
  <si>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</si>
  <si>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</si>
  <si>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</si>
  <si>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</si>
  <si>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</si>
  <si>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</si>
  <si>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</si>
  <si>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</si>
  <si>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</si>
  <si>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</si>
  <si>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</si>
  <si>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имеющихся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</si>
  <si>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</si>
  <si>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</si>
  <si>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</si>
  <si>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</si>
  <si>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</si>
  <si>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</si>
  <si>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</si>
  <si>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</si>
  <si>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</si>
  <si>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</si>
  <si>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</si>
  <si>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</si>
  <si>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</si>
  <si>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</si>
  <si>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</si>
  <si>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</si>
  <si>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</si>
  <si>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</si>
  <si>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</si>
  <si>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</si>
  <si>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</si>
  <si>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</si>
  <si>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</si>
  <si>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</si>
  <si>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</si>
  <si>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</si>
  <si>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</si>
  <si>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</si>
  <si>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</si>
  <si>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</si>
  <si>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</si>
  <si>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</si>
  <si>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</si>
  <si>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</si>
  <si>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</si>
  <si>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</si>
  <si>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</si>
  <si>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</si>
  <si>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</si>
  <si>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</si>
  <si>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</si>
  <si>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</si>
  <si>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</si>
  <si>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</si>
  <si>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</si>
  <si>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</si>
  <si>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</si>
  <si>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</si>
  <si>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</si>
  <si>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 (сумма строк с 1 по 12)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</si>
  <si>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</si>
  <si>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</si>
  <si>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</si>
  <si>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</si>
  <si>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</si>
  <si>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</si>
  <si>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</si>
  <si>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</si>
  <si>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</si>
  <si>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</si>
  <si>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</si>
  <si>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</si>
  <si>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</si>
  <si>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</si>
  <si>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</si>
  <si>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</si>
  <si>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</si>
  <si>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</si>
  <si>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</si>
  <si>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</si>
  <si>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</si>
  <si>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</si>
  <si>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</si>
  <si>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</si>
  <si>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</si>
  <si>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</si>
  <si>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</si>
  <si>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</si>
  <si>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</si>
  <si>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</si>
  <si>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</si>
  <si>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</si>
  <si>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</si>
  <si>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</si>
  <si>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</si>
  <si>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</si>
  <si>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</si>
  <si>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</si>
  <si>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</si>
  <si>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</si>
  <si>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</si>
  <si>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</si>
  <si>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</si>
  <si>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</si>
  <si>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</si>
  <si>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</si>
  <si>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расходы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</si>
  <si>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</si>
  <si>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</si>
  <si>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</si>
  <si>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</si>
  <si>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</si>
  <si>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</si>
  <si>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</si>
  <si>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</si>
  <si>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</si>
  <si>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</si>
  <si>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</si>
  <si>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</si>
  <si>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</si>
  <si>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</si>
  <si>
    <t>Наименование Акционерное Общество   "Tengri Partners Investment Banking (Kazakhstan)"    Адрес  г. Алматы, пр. Аль-Фараби д.17 блок 4Б, офис 705</t>
  </si>
  <si>
    <t>Телефон 8 (727)3115108</t>
  </si>
  <si>
    <t>Адрес электронной почты a.tatybayeva@tengripartners.com</t>
  </si>
  <si>
    <t>фамилия, имя и отчество (при его наличии) подпись, телефон</t>
  </si>
  <si>
    <t>Главный бухгалтер или лицо, уполномоченное на подписание отчета</t>
  </si>
  <si>
    <t>Руководитель или лицо, уполномоченное им на подписание отчета</t>
  </si>
  <si>
    <t xml:space="preserve">Прочие доходы за отчетный период включают: Прочие доходы от финансирования (счет 6160 (199 тыс.тг.)); Прочие доходы (счет 628007(298 тыс.тг.)); </t>
  </si>
  <si>
    <t>Председатель Правления   Чакалиди И.В. , 3115107           ____________________</t>
  </si>
  <si>
    <t>Консолидированный отчет о прибылях и убытках</t>
  </si>
  <si>
    <t>Консолидированный бухгалтерский баланс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</si>
</sst>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2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8" fillId="0" borderId="0"/>
  </cellStyleXfs>
  <cellXfs count="59">
    <xf numFmtId="0" fontId="0" fillId="0" borderId="0" xfId="0"/>
    <xf numFmtId="0" fontId="3" fillId="0" borderId="0" xfId="1" applyFont="1"/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6" fillId="0" borderId="0" xfId="3" applyAlignment="1" applyProtection="1"/>
    <xf numFmtId="0" fontId="4" fillId="0" borderId="0" xfId="1" applyFont="1"/>
    <xf numFmtId="0" fontId="4" fillId="0" borderId="0" xfId="1" applyFont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3" fontId="9" fillId="0" borderId="1" xfId="4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3" fontId="3" fillId="0" borderId="0" xfId="1" applyNumberFormat="1" applyFont="1"/>
    <xf numFmtId="3" fontId="4" fillId="0" borderId="1" xfId="1" applyNumberFormat="1" applyFont="1" applyBorder="1" applyAlignment="1">
      <alignment horizontal="center" vertical="center" wrapText="1"/>
    </xf>
    <xf numFmtId="165" fontId="3" fillId="0" borderId="0" xfId="2" applyNumberFormat="1" applyFont="1"/>
    <xf numFmtId="165" fontId="10" fillId="0" borderId="0" xfId="2" applyNumberFormat="1" applyFont="1"/>
    <xf numFmtId="0" fontId="5" fillId="0" borderId="1" xfId="1" applyFont="1" applyBorder="1" applyAlignment="1">
      <alignment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49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horizontal="center"/>
    </xf>
    <xf numFmtId="0" fontId="2" fillId="0" borderId="0" xfId="1"/>
    <xf numFmtId="0" fontId="4" fillId="0" borderId="0" xfId="1" applyFont="1" applyAlignment="1">
      <alignment vertical="center" wrapText="1"/>
    </xf>
    <xf numFmtId="0" fontId="10" fillId="0" borderId="0" xfId="1" applyFont="1"/>
    <xf numFmtId="0" fontId="14" fillId="0" borderId="0" xfId="1" applyFont="1"/>
    <xf numFmtId="0" fontId="4" fillId="0" borderId="0" xfId="1" applyFont="1" applyAlignment="1">
      <alignment vertical="center"/>
    </xf>
    <xf numFmtId="3" fontId="4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/>
    <xf numFmtId="49" fontId="15" fillId="0" borderId="0" xfId="1" applyNumberFormat="1" applyFont="1"/>
    <xf numFmtId="0" fontId="15" fillId="0" borderId="0" xfId="1" applyFont="1" applyAlignment="1">
      <alignment horizontal="center"/>
    </xf>
    <xf numFmtId="0" fontId="4" fillId="0" borderId="0" xfId="1" applyFont="1" applyAlignment="1">
      <alignment horizontal="justify" vertical="center"/>
    </xf>
    <xf numFmtId="0" fontId="2" fillId="0" borderId="0" xfId="1" applyAlignment="1">
      <alignment vertical="center" wrapText="1"/>
    </xf>
    <xf numFmtId="3" fontId="15" fillId="0" borderId="0" xfId="1" applyNumberFormat="1" applyFont="1"/>
    <xf numFmtId="49" fontId="7" fillId="0" borderId="1" xfId="1" applyNumberFormat="1" applyFont="1" applyBorder="1" applyAlignment="1">
      <alignment vertical="center" wrapText="1"/>
    </xf>
    <xf numFmtId="3" fontId="12" fillId="0" borderId="1" xfId="4" applyNumberFormat="1" applyFont="1" applyBorder="1" applyAlignment="1">
      <alignment horizontal="center" vertical="center"/>
    </xf>
    <xf numFmtId="0" fontId="2" fillId="0" borderId="0" xfId="1" applyAlignment="1">
      <alignment wrapText="1"/>
    </xf>
    <xf numFmtId="1" fontId="15" fillId="0" borderId="0" xfId="1" applyNumberFormat="1" applyFont="1"/>
    <xf numFmtId="0" fontId="4" fillId="0" borderId="0" xfId="1" applyFont="1" applyAlignment="1">
      <alignment horizontal="left" vertical="center" wrapText="1"/>
    </xf>
    <xf numFmtId="0" fontId="15" fillId="0" borderId="0" xfId="5" applyFont="1" applyAlignment="1">
      <alignment wrapText="1"/>
    </xf>
    <xf numFmtId="0" fontId="3" fillId="0" borderId="0" xfId="5" applyFont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2" fillId="0" borderId="0" xfId="1" applyAlignment="1">
      <alignment wrapText="1"/>
    </xf>
    <xf numFmtId="0" fontId="4" fillId="0" borderId="0" xfId="1" applyFont="1" applyAlignment="1">
      <alignment horizontal="left" vertical="center" wrapText="1"/>
    </xf>
    <xf numFmtId="0" fontId="16" fillId="2" borderId="0" xfId="1" applyFont="1" applyFill="1" applyAlignment="1">
      <alignment horizontal="left" vertical="top" wrapText="1"/>
    </xf>
    <xf numFmtId="0" fontId="4" fillId="0" borderId="0" xfId="1" applyFont="1" applyAlignment="1">
      <alignment horizontal="justify" vertical="center" wrapText="1"/>
    </xf>
    <xf numFmtId="0" fontId="2" fillId="0" borderId="0" xfId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7">
    <cellStyle name="Normal 2" xfId="6" xr:uid="{59D13BB1-CA05-4661-AFD1-9C8E4C3AF4AB}"/>
    <cellStyle name="Normal 6" xfId="5" xr:uid="{7B5202D7-7006-4E26-99F3-A399F0EBB9D3}"/>
    <cellStyle name="Normal_БУ" xfId="4" xr:uid="{BDF9FA77-4837-4B94-A866-8BBAF89E8F2F}"/>
    <cellStyle name="Гиперссылка 2" xfId="3" xr:uid="{111607D3-F4C2-4080-802F-FD192536E488}"/>
    <cellStyle name="Обычный" xfId="0" builtinId="0"/>
    <cellStyle name="Обычный 2" xfId="1" xr:uid="{5E8FC147-019D-4C64-A7FF-A0CAB48F3449}"/>
    <cellStyle name="Финансовый 2" xfId="2" xr:uid="{297030D1-B11E-45D1-8A4F-FA2B350E7C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s%20to%20NB%20RK,%20AFN,%20Nalogovaia%20and%20other/&#1041;&#1080;&#1088;&#1078;&#1072;,%20&#1053;&#1050;,%20&#1040;&#1060;&#1053;,%20&#1053;&#1041;%20&#1056;&#1050;%20&#1077;&#1078;&#1077;&#1082;&#1074;&#1072;&#1088;&#1090;&#1072;&#1083;&#1100;&#1085;&#1099;&#1077;%20&#1086;&#1090;&#1095;&#1077;&#1090;&#1099;/KASE/2021/1Q/&#1053;&#1077;&#1087;&#1086;&#1083;&#1085;&#1072;&#1103;%20&#1092;&#1080;&#1085;&#1072;&#1085;&#1089;&#1086;&#1074;&#1072;&#1103;%20&#1086;&#1090;&#1095;&#1077;&#1090;&#1085;&#1086;&#1089;&#1090;&#1100;%20&#1079;&#1072;%201%20&#1082;&#1074;&#1072;&#1088;&#1090;&#1072;&#1083;%202021&#1075;._TPI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2021"/>
      <sheetName val="ББ pfcb"/>
      <sheetName val="нов опиу 3 квартал"/>
      <sheetName val="TB_Dec"/>
      <sheetName val="ОПиУ 2021"/>
      <sheetName val="ОПиУ pfcb"/>
      <sheetName val="К1 30092020_30062021"/>
      <sheetName val="Пр2"/>
      <sheetName val="Пр3"/>
      <sheetName val="Пр4 pfcb"/>
      <sheetName val="Пр5"/>
      <sheetName val="РПН"/>
      <sheetName val="Пр6"/>
      <sheetName val="Пр16 таб 2"/>
      <sheetName val="Лист1"/>
      <sheetName val="Пр16 таб 3"/>
      <sheetName val="Вознагражпосрокам"/>
      <sheetName val="TB_ноябрь 2020"/>
      <sheetName val="Пр16 таб 1"/>
      <sheetName val="ОСВ_2020"/>
      <sheetName val="5610_012021"/>
      <sheetName val="5610022020"/>
      <sheetName val="5610_2020"/>
      <sheetName val="примечания к отчету"/>
      <sheetName val="5610_032020"/>
      <sheetName val="5610 032021"/>
      <sheetName val="ОСВ 032021"/>
      <sheetName val="5610 012021"/>
      <sheetName val="ДЗ022021"/>
      <sheetName val="ЦБ"/>
      <sheetName val="ДЗ"/>
      <sheetName val="Пр17"/>
      <sheetName val="Пр18"/>
      <sheetName val="ОСВ"/>
      <sheetName val=" ББ"/>
      <sheetName val="ОПиУ"/>
      <sheetName val="Пр4"/>
      <sheetName val="Комментарии"/>
      <sheetName val="ДЗ  для пруд"/>
    </sheetNames>
    <sheetDataSet>
      <sheetData sheetId="0">
        <row r="107">
          <cell r="E107">
            <v>37277</v>
          </cell>
        </row>
        <row r="140">
          <cell r="A140" t="str">
            <v>Дата «12»  апреля 2021 года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4">
          <cell r="B14" t="str">
            <v>Отчетный период: по состоянию на 01 апреля 2021 года</v>
          </cell>
        </row>
        <row r="55">
          <cell r="B55" t="str">
            <v>Наименование Акционерное Общество   "Tengri Partners Investment Banking (Kazakhstan)"    Адрес  г. Алматы, пр. Аль-Фараби д.17 блок 4Б, офис 705</v>
          </cell>
        </row>
        <row r="56">
          <cell r="B56" t="str">
            <v>Телефон 8 (727)3115108</v>
          </cell>
        </row>
        <row r="57">
          <cell r="B57" t="str">
            <v>Адрес электронной почты a.tatybayeva@tengripartners.com</v>
          </cell>
        </row>
        <row r="59">
          <cell r="B59" t="str">
            <v xml:space="preserve">Исполнитель , тел 3115108  _________________________                                 </v>
          </cell>
        </row>
        <row r="62">
          <cell r="B62" t="str">
            <v>Главный бухгалтер или лицо, уполномоченное на подписание отчета</v>
          </cell>
        </row>
        <row r="63">
          <cell r="B63" t="str">
            <v xml:space="preserve">Татыбаева А.Т., тел 3115108  _________________________                                 </v>
          </cell>
        </row>
        <row r="64">
          <cell r="B64" t="str">
            <v>фамилия, имя и отчество (при его наличии) подпись, телефон</v>
          </cell>
        </row>
        <row r="66">
          <cell r="B66" t="str">
            <v>Руководитель или лицо, уполномоченное им на подписание отчета</v>
          </cell>
        </row>
        <row r="67">
          <cell r="B67" t="str">
            <v>Председатель Правления Чакалиди И.В. , 3115107           ____________________</v>
          </cell>
        </row>
        <row r="68">
          <cell r="B68" t="str">
            <v>фамилия, имя и отчество (при его наличии) подпись, телефон</v>
          </cell>
        </row>
      </sheetData>
      <sheetData sheetId="8">
        <row r="6">
          <cell r="B6" t="str">
            <v>Отчетный период: по состоянию на 01 апреля 2021 года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.zakon.kz/037987/www.nationalbank.k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nline.zakon.kz/037987/www.nationalbank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602FB-F2E4-4ED7-BF2C-C50A06E790CE}">
  <sheetPr>
    <tabColor theme="9" tint="0.79998168889431442"/>
    <pageSetUpPr fitToPage="1"/>
  </sheetPr>
  <dimension ref="A1:F153"/>
  <sheetViews>
    <sheetView view="pageBreakPreview" topLeftCell="A100" zoomScale="98" zoomScaleNormal="100" zoomScaleSheetLayoutView="98" workbookViewId="0">
      <selection activeCell="A10" sqref="A10:D11"/>
    </sheetView>
  </sheetViews>
  <sheetFormatPr defaultRowHeight="12.75" x14ac:dyDescent="0.2"/>
  <cols>
    <col min="1" max="1" width="77.5703125" style="1" customWidth="1"/>
    <col min="2" max="2" width="13" style="1" customWidth="1"/>
    <col min="3" max="3" width="19.28515625" style="3" customWidth="1"/>
    <col min="4" max="4" width="18.85546875" style="3" customWidth="1"/>
    <col min="5" max="5" width="12.7109375" style="1" bestFit="1" customWidth="1"/>
    <col min="6" max="6" width="9.28515625" style="1" bestFit="1" customWidth="1"/>
    <col min="7" max="243" width="9.140625" style="1"/>
    <col min="244" max="244" width="73.85546875" style="1" customWidth="1"/>
    <col min="245" max="245" width="13" style="1" customWidth="1"/>
    <col min="246" max="247" width="16.42578125" style="1" customWidth="1"/>
    <col min="248" max="249" width="20.7109375" style="1" customWidth="1"/>
    <col min="250" max="253" width="0" style="1" hidden="1" customWidth="1"/>
    <col min="254" max="259" width="10.85546875" style="1" customWidth="1"/>
    <col min="260" max="260" width="22.85546875" style="1" customWidth="1"/>
    <col min="261" max="261" width="12.7109375" style="1" bestFit="1" customWidth="1"/>
    <col min="262" max="262" width="9.28515625" style="1" bestFit="1" customWidth="1"/>
    <col min="263" max="499" width="9.140625" style="1"/>
    <col min="500" max="500" width="73.85546875" style="1" customWidth="1"/>
    <col min="501" max="501" width="13" style="1" customWidth="1"/>
    <col min="502" max="503" width="16.42578125" style="1" customWidth="1"/>
    <col min="504" max="505" width="20.7109375" style="1" customWidth="1"/>
    <col min="506" max="509" width="0" style="1" hidden="1" customWidth="1"/>
    <col min="510" max="515" width="10.85546875" style="1" customWidth="1"/>
    <col min="516" max="516" width="22.85546875" style="1" customWidth="1"/>
    <col min="517" max="517" width="12.7109375" style="1" bestFit="1" customWidth="1"/>
    <col min="518" max="518" width="9.28515625" style="1" bestFit="1" customWidth="1"/>
    <col min="519" max="755" width="9.140625" style="1"/>
    <col min="756" max="756" width="73.85546875" style="1" customWidth="1"/>
    <col min="757" max="757" width="13" style="1" customWidth="1"/>
    <col min="758" max="759" width="16.42578125" style="1" customWidth="1"/>
    <col min="760" max="761" width="20.7109375" style="1" customWidth="1"/>
    <col min="762" max="765" width="0" style="1" hidden="1" customWidth="1"/>
    <col min="766" max="771" width="10.85546875" style="1" customWidth="1"/>
    <col min="772" max="772" width="22.85546875" style="1" customWidth="1"/>
    <col min="773" max="773" width="12.7109375" style="1" bestFit="1" customWidth="1"/>
    <col min="774" max="774" width="9.28515625" style="1" bestFit="1" customWidth="1"/>
    <col min="775" max="1011" width="9.140625" style="1"/>
    <col min="1012" max="1012" width="73.85546875" style="1" customWidth="1"/>
    <col min="1013" max="1013" width="13" style="1" customWidth="1"/>
    <col min="1014" max="1015" width="16.42578125" style="1" customWidth="1"/>
    <col min="1016" max="1017" width="20.7109375" style="1" customWidth="1"/>
    <col min="1018" max="1021" width="0" style="1" hidden="1" customWidth="1"/>
    <col min="1022" max="1027" width="10.85546875" style="1" customWidth="1"/>
    <col min="1028" max="1028" width="22.85546875" style="1" customWidth="1"/>
    <col min="1029" max="1029" width="12.7109375" style="1" bestFit="1" customWidth="1"/>
    <col min="1030" max="1030" width="9.28515625" style="1" bestFit="1" customWidth="1"/>
    <col min="1031" max="1267" width="9.140625" style="1"/>
    <col min="1268" max="1268" width="73.85546875" style="1" customWidth="1"/>
    <col min="1269" max="1269" width="13" style="1" customWidth="1"/>
    <col min="1270" max="1271" width="16.42578125" style="1" customWidth="1"/>
    <col min="1272" max="1273" width="20.7109375" style="1" customWidth="1"/>
    <col min="1274" max="1277" width="0" style="1" hidden="1" customWidth="1"/>
    <col min="1278" max="1283" width="10.85546875" style="1" customWidth="1"/>
    <col min="1284" max="1284" width="22.85546875" style="1" customWidth="1"/>
    <col min="1285" max="1285" width="12.7109375" style="1" bestFit="1" customWidth="1"/>
    <col min="1286" max="1286" width="9.28515625" style="1" bestFit="1" customWidth="1"/>
    <col min="1287" max="1523" width="9.140625" style="1"/>
    <col min="1524" max="1524" width="73.85546875" style="1" customWidth="1"/>
    <col min="1525" max="1525" width="13" style="1" customWidth="1"/>
    <col min="1526" max="1527" width="16.42578125" style="1" customWidth="1"/>
    <col min="1528" max="1529" width="20.7109375" style="1" customWidth="1"/>
    <col min="1530" max="1533" width="0" style="1" hidden="1" customWidth="1"/>
    <col min="1534" max="1539" width="10.85546875" style="1" customWidth="1"/>
    <col min="1540" max="1540" width="22.85546875" style="1" customWidth="1"/>
    <col min="1541" max="1541" width="12.7109375" style="1" bestFit="1" customWidth="1"/>
    <col min="1542" max="1542" width="9.28515625" style="1" bestFit="1" customWidth="1"/>
    <col min="1543" max="1779" width="9.140625" style="1"/>
    <col min="1780" max="1780" width="73.85546875" style="1" customWidth="1"/>
    <col min="1781" max="1781" width="13" style="1" customWidth="1"/>
    <col min="1782" max="1783" width="16.42578125" style="1" customWidth="1"/>
    <col min="1784" max="1785" width="20.7109375" style="1" customWidth="1"/>
    <col min="1786" max="1789" width="0" style="1" hidden="1" customWidth="1"/>
    <col min="1790" max="1795" width="10.85546875" style="1" customWidth="1"/>
    <col min="1796" max="1796" width="22.85546875" style="1" customWidth="1"/>
    <col min="1797" max="1797" width="12.7109375" style="1" bestFit="1" customWidth="1"/>
    <col min="1798" max="1798" width="9.28515625" style="1" bestFit="1" customWidth="1"/>
    <col min="1799" max="2035" width="9.140625" style="1"/>
    <col min="2036" max="2036" width="73.85546875" style="1" customWidth="1"/>
    <col min="2037" max="2037" width="13" style="1" customWidth="1"/>
    <col min="2038" max="2039" width="16.42578125" style="1" customWidth="1"/>
    <col min="2040" max="2041" width="20.7109375" style="1" customWidth="1"/>
    <col min="2042" max="2045" width="0" style="1" hidden="1" customWidth="1"/>
    <col min="2046" max="2051" width="10.85546875" style="1" customWidth="1"/>
    <col min="2052" max="2052" width="22.85546875" style="1" customWidth="1"/>
    <col min="2053" max="2053" width="12.7109375" style="1" bestFit="1" customWidth="1"/>
    <col min="2054" max="2054" width="9.28515625" style="1" bestFit="1" customWidth="1"/>
    <col min="2055" max="2291" width="9.140625" style="1"/>
    <col min="2292" max="2292" width="73.85546875" style="1" customWidth="1"/>
    <col min="2293" max="2293" width="13" style="1" customWidth="1"/>
    <col min="2294" max="2295" width="16.42578125" style="1" customWidth="1"/>
    <col min="2296" max="2297" width="20.7109375" style="1" customWidth="1"/>
    <col min="2298" max="2301" width="0" style="1" hidden="1" customWidth="1"/>
    <col min="2302" max="2307" width="10.85546875" style="1" customWidth="1"/>
    <col min="2308" max="2308" width="22.85546875" style="1" customWidth="1"/>
    <col min="2309" max="2309" width="12.7109375" style="1" bestFit="1" customWidth="1"/>
    <col min="2310" max="2310" width="9.28515625" style="1" bestFit="1" customWidth="1"/>
    <col min="2311" max="2547" width="9.140625" style="1"/>
    <col min="2548" max="2548" width="73.85546875" style="1" customWidth="1"/>
    <col min="2549" max="2549" width="13" style="1" customWidth="1"/>
    <col min="2550" max="2551" width="16.42578125" style="1" customWidth="1"/>
    <col min="2552" max="2553" width="20.7109375" style="1" customWidth="1"/>
    <col min="2554" max="2557" width="0" style="1" hidden="1" customWidth="1"/>
    <col min="2558" max="2563" width="10.85546875" style="1" customWidth="1"/>
    <col min="2564" max="2564" width="22.85546875" style="1" customWidth="1"/>
    <col min="2565" max="2565" width="12.7109375" style="1" bestFit="1" customWidth="1"/>
    <col min="2566" max="2566" width="9.28515625" style="1" bestFit="1" customWidth="1"/>
    <col min="2567" max="2803" width="9.140625" style="1"/>
    <col min="2804" max="2804" width="73.85546875" style="1" customWidth="1"/>
    <col min="2805" max="2805" width="13" style="1" customWidth="1"/>
    <col min="2806" max="2807" width="16.42578125" style="1" customWidth="1"/>
    <col min="2808" max="2809" width="20.7109375" style="1" customWidth="1"/>
    <col min="2810" max="2813" width="0" style="1" hidden="1" customWidth="1"/>
    <col min="2814" max="2819" width="10.85546875" style="1" customWidth="1"/>
    <col min="2820" max="2820" width="22.85546875" style="1" customWidth="1"/>
    <col min="2821" max="2821" width="12.7109375" style="1" bestFit="1" customWidth="1"/>
    <col min="2822" max="2822" width="9.28515625" style="1" bestFit="1" customWidth="1"/>
    <col min="2823" max="3059" width="9.140625" style="1"/>
    <col min="3060" max="3060" width="73.85546875" style="1" customWidth="1"/>
    <col min="3061" max="3061" width="13" style="1" customWidth="1"/>
    <col min="3062" max="3063" width="16.42578125" style="1" customWidth="1"/>
    <col min="3064" max="3065" width="20.7109375" style="1" customWidth="1"/>
    <col min="3066" max="3069" width="0" style="1" hidden="1" customWidth="1"/>
    <col min="3070" max="3075" width="10.85546875" style="1" customWidth="1"/>
    <col min="3076" max="3076" width="22.85546875" style="1" customWidth="1"/>
    <col min="3077" max="3077" width="12.7109375" style="1" bestFit="1" customWidth="1"/>
    <col min="3078" max="3078" width="9.28515625" style="1" bestFit="1" customWidth="1"/>
    <col min="3079" max="3315" width="9.140625" style="1"/>
    <col min="3316" max="3316" width="73.85546875" style="1" customWidth="1"/>
    <col min="3317" max="3317" width="13" style="1" customWidth="1"/>
    <col min="3318" max="3319" width="16.42578125" style="1" customWidth="1"/>
    <col min="3320" max="3321" width="20.7109375" style="1" customWidth="1"/>
    <col min="3322" max="3325" width="0" style="1" hidden="1" customWidth="1"/>
    <col min="3326" max="3331" width="10.85546875" style="1" customWidth="1"/>
    <col min="3332" max="3332" width="22.85546875" style="1" customWidth="1"/>
    <col min="3333" max="3333" width="12.7109375" style="1" bestFit="1" customWidth="1"/>
    <col min="3334" max="3334" width="9.28515625" style="1" bestFit="1" customWidth="1"/>
    <col min="3335" max="3571" width="9.140625" style="1"/>
    <col min="3572" max="3572" width="73.85546875" style="1" customWidth="1"/>
    <col min="3573" max="3573" width="13" style="1" customWidth="1"/>
    <col min="3574" max="3575" width="16.42578125" style="1" customWidth="1"/>
    <col min="3576" max="3577" width="20.7109375" style="1" customWidth="1"/>
    <col min="3578" max="3581" width="0" style="1" hidden="1" customWidth="1"/>
    <col min="3582" max="3587" width="10.85546875" style="1" customWidth="1"/>
    <col min="3588" max="3588" width="22.85546875" style="1" customWidth="1"/>
    <col min="3589" max="3589" width="12.7109375" style="1" bestFit="1" customWidth="1"/>
    <col min="3590" max="3590" width="9.28515625" style="1" bestFit="1" customWidth="1"/>
    <col min="3591" max="3827" width="9.140625" style="1"/>
    <col min="3828" max="3828" width="73.85546875" style="1" customWidth="1"/>
    <col min="3829" max="3829" width="13" style="1" customWidth="1"/>
    <col min="3830" max="3831" width="16.42578125" style="1" customWidth="1"/>
    <col min="3832" max="3833" width="20.7109375" style="1" customWidth="1"/>
    <col min="3834" max="3837" width="0" style="1" hidden="1" customWidth="1"/>
    <col min="3838" max="3843" width="10.85546875" style="1" customWidth="1"/>
    <col min="3844" max="3844" width="22.85546875" style="1" customWidth="1"/>
    <col min="3845" max="3845" width="12.7109375" style="1" bestFit="1" customWidth="1"/>
    <col min="3846" max="3846" width="9.28515625" style="1" bestFit="1" customWidth="1"/>
    <col min="3847" max="4083" width="9.140625" style="1"/>
    <col min="4084" max="4084" width="73.85546875" style="1" customWidth="1"/>
    <col min="4085" max="4085" width="13" style="1" customWidth="1"/>
    <col min="4086" max="4087" width="16.42578125" style="1" customWidth="1"/>
    <col min="4088" max="4089" width="20.7109375" style="1" customWidth="1"/>
    <col min="4090" max="4093" width="0" style="1" hidden="1" customWidth="1"/>
    <col min="4094" max="4099" width="10.85546875" style="1" customWidth="1"/>
    <col min="4100" max="4100" width="22.85546875" style="1" customWidth="1"/>
    <col min="4101" max="4101" width="12.7109375" style="1" bestFit="1" customWidth="1"/>
    <col min="4102" max="4102" width="9.28515625" style="1" bestFit="1" customWidth="1"/>
    <col min="4103" max="4339" width="9.140625" style="1"/>
    <col min="4340" max="4340" width="73.85546875" style="1" customWidth="1"/>
    <col min="4341" max="4341" width="13" style="1" customWidth="1"/>
    <col min="4342" max="4343" width="16.42578125" style="1" customWidth="1"/>
    <col min="4344" max="4345" width="20.7109375" style="1" customWidth="1"/>
    <col min="4346" max="4349" width="0" style="1" hidden="1" customWidth="1"/>
    <col min="4350" max="4355" width="10.85546875" style="1" customWidth="1"/>
    <col min="4356" max="4356" width="22.85546875" style="1" customWidth="1"/>
    <col min="4357" max="4357" width="12.7109375" style="1" bestFit="1" customWidth="1"/>
    <col min="4358" max="4358" width="9.28515625" style="1" bestFit="1" customWidth="1"/>
    <col min="4359" max="4595" width="9.140625" style="1"/>
    <col min="4596" max="4596" width="73.85546875" style="1" customWidth="1"/>
    <col min="4597" max="4597" width="13" style="1" customWidth="1"/>
    <col min="4598" max="4599" width="16.42578125" style="1" customWidth="1"/>
    <col min="4600" max="4601" width="20.7109375" style="1" customWidth="1"/>
    <col min="4602" max="4605" width="0" style="1" hidden="1" customWidth="1"/>
    <col min="4606" max="4611" width="10.85546875" style="1" customWidth="1"/>
    <col min="4612" max="4612" width="22.85546875" style="1" customWidth="1"/>
    <col min="4613" max="4613" width="12.7109375" style="1" bestFit="1" customWidth="1"/>
    <col min="4614" max="4614" width="9.28515625" style="1" bestFit="1" customWidth="1"/>
    <col min="4615" max="4851" width="9.140625" style="1"/>
    <col min="4852" max="4852" width="73.85546875" style="1" customWidth="1"/>
    <col min="4853" max="4853" width="13" style="1" customWidth="1"/>
    <col min="4854" max="4855" width="16.42578125" style="1" customWidth="1"/>
    <col min="4856" max="4857" width="20.7109375" style="1" customWidth="1"/>
    <col min="4858" max="4861" width="0" style="1" hidden="1" customWidth="1"/>
    <col min="4862" max="4867" width="10.85546875" style="1" customWidth="1"/>
    <col min="4868" max="4868" width="22.85546875" style="1" customWidth="1"/>
    <col min="4869" max="4869" width="12.7109375" style="1" bestFit="1" customWidth="1"/>
    <col min="4870" max="4870" width="9.28515625" style="1" bestFit="1" customWidth="1"/>
    <col min="4871" max="5107" width="9.140625" style="1"/>
    <col min="5108" max="5108" width="73.85546875" style="1" customWidth="1"/>
    <col min="5109" max="5109" width="13" style="1" customWidth="1"/>
    <col min="5110" max="5111" width="16.42578125" style="1" customWidth="1"/>
    <col min="5112" max="5113" width="20.7109375" style="1" customWidth="1"/>
    <col min="5114" max="5117" width="0" style="1" hidden="1" customWidth="1"/>
    <col min="5118" max="5123" width="10.85546875" style="1" customWidth="1"/>
    <col min="5124" max="5124" width="22.85546875" style="1" customWidth="1"/>
    <col min="5125" max="5125" width="12.7109375" style="1" bestFit="1" customWidth="1"/>
    <col min="5126" max="5126" width="9.28515625" style="1" bestFit="1" customWidth="1"/>
    <col min="5127" max="5363" width="9.140625" style="1"/>
    <col min="5364" max="5364" width="73.85546875" style="1" customWidth="1"/>
    <col min="5365" max="5365" width="13" style="1" customWidth="1"/>
    <col min="5366" max="5367" width="16.42578125" style="1" customWidth="1"/>
    <col min="5368" max="5369" width="20.7109375" style="1" customWidth="1"/>
    <col min="5370" max="5373" width="0" style="1" hidden="1" customWidth="1"/>
    <col min="5374" max="5379" width="10.85546875" style="1" customWidth="1"/>
    <col min="5380" max="5380" width="22.85546875" style="1" customWidth="1"/>
    <col min="5381" max="5381" width="12.7109375" style="1" bestFit="1" customWidth="1"/>
    <col min="5382" max="5382" width="9.28515625" style="1" bestFit="1" customWidth="1"/>
    <col min="5383" max="5619" width="9.140625" style="1"/>
    <col min="5620" max="5620" width="73.85546875" style="1" customWidth="1"/>
    <col min="5621" max="5621" width="13" style="1" customWidth="1"/>
    <col min="5622" max="5623" width="16.42578125" style="1" customWidth="1"/>
    <col min="5624" max="5625" width="20.7109375" style="1" customWidth="1"/>
    <col min="5626" max="5629" width="0" style="1" hidden="1" customWidth="1"/>
    <col min="5630" max="5635" width="10.85546875" style="1" customWidth="1"/>
    <col min="5636" max="5636" width="22.85546875" style="1" customWidth="1"/>
    <col min="5637" max="5637" width="12.7109375" style="1" bestFit="1" customWidth="1"/>
    <col min="5638" max="5638" width="9.28515625" style="1" bestFit="1" customWidth="1"/>
    <col min="5639" max="5875" width="9.140625" style="1"/>
    <col min="5876" max="5876" width="73.85546875" style="1" customWidth="1"/>
    <col min="5877" max="5877" width="13" style="1" customWidth="1"/>
    <col min="5878" max="5879" width="16.42578125" style="1" customWidth="1"/>
    <col min="5880" max="5881" width="20.7109375" style="1" customWidth="1"/>
    <col min="5882" max="5885" width="0" style="1" hidden="1" customWidth="1"/>
    <col min="5886" max="5891" width="10.85546875" style="1" customWidth="1"/>
    <col min="5892" max="5892" width="22.85546875" style="1" customWidth="1"/>
    <col min="5893" max="5893" width="12.7109375" style="1" bestFit="1" customWidth="1"/>
    <col min="5894" max="5894" width="9.28515625" style="1" bestFit="1" customWidth="1"/>
    <col min="5895" max="6131" width="9.140625" style="1"/>
    <col min="6132" max="6132" width="73.85546875" style="1" customWidth="1"/>
    <col min="6133" max="6133" width="13" style="1" customWidth="1"/>
    <col min="6134" max="6135" width="16.42578125" style="1" customWidth="1"/>
    <col min="6136" max="6137" width="20.7109375" style="1" customWidth="1"/>
    <col min="6138" max="6141" width="0" style="1" hidden="1" customWidth="1"/>
    <col min="6142" max="6147" width="10.85546875" style="1" customWidth="1"/>
    <col min="6148" max="6148" width="22.85546875" style="1" customWidth="1"/>
    <col min="6149" max="6149" width="12.7109375" style="1" bestFit="1" customWidth="1"/>
    <col min="6150" max="6150" width="9.28515625" style="1" bestFit="1" customWidth="1"/>
    <col min="6151" max="6387" width="9.140625" style="1"/>
    <col min="6388" max="6388" width="73.85546875" style="1" customWidth="1"/>
    <col min="6389" max="6389" width="13" style="1" customWidth="1"/>
    <col min="6390" max="6391" width="16.42578125" style="1" customWidth="1"/>
    <col min="6392" max="6393" width="20.7109375" style="1" customWidth="1"/>
    <col min="6394" max="6397" width="0" style="1" hidden="1" customWidth="1"/>
    <col min="6398" max="6403" width="10.85546875" style="1" customWidth="1"/>
    <col min="6404" max="6404" width="22.85546875" style="1" customWidth="1"/>
    <col min="6405" max="6405" width="12.7109375" style="1" bestFit="1" customWidth="1"/>
    <col min="6406" max="6406" width="9.28515625" style="1" bestFit="1" customWidth="1"/>
    <col min="6407" max="6643" width="9.140625" style="1"/>
    <col min="6644" max="6644" width="73.85546875" style="1" customWidth="1"/>
    <col min="6645" max="6645" width="13" style="1" customWidth="1"/>
    <col min="6646" max="6647" width="16.42578125" style="1" customWidth="1"/>
    <col min="6648" max="6649" width="20.7109375" style="1" customWidth="1"/>
    <col min="6650" max="6653" width="0" style="1" hidden="1" customWidth="1"/>
    <col min="6654" max="6659" width="10.85546875" style="1" customWidth="1"/>
    <col min="6660" max="6660" width="22.85546875" style="1" customWidth="1"/>
    <col min="6661" max="6661" width="12.7109375" style="1" bestFit="1" customWidth="1"/>
    <col min="6662" max="6662" width="9.28515625" style="1" bestFit="1" customWidth="1"/>
    <col min="6663" max="6899" width="9.140625" style="1"/>
    <col min="6900" max="6900" width="73.85546875" style="1" customWidth="1"/>
    <col min="6901" max="6901" width="13" style="1" customWidth="1"/>
    <col min="6902" max="6903" width="16.42578125" style="1" customWidth="1"/>
    <col min="6904" max="6905" width="20.7109375" style="1" customWidth="1"/>
    <col min="6906" max="6909" width="0" style="1" hidden="1" customWidth="1"/>
    <col min="6910" max="6915" width="10.85546875" style="1" customWidth="1"/>
    <col min="6916" max="6916" width="22.85546875" style="1" customWidth="1"/>
    <col min="6917" max="6917" width="12.7109375" style="1" bestFit="1" customWidth="1"/>
    <col min="6918" max="6918" width="9.28515625" style="1" bestFit="1" customWidth="1"/>
    <col min="6919" max="7155" width="9.140625" style="1"/>
    <col min="7156" max="7156" width="73.85546875" style="1" customWidth="1"/>
    <col min="7157" max="7157" width="13" style="1" customWidth="1"/>
    <col min="7158" max="7159" width="16.42578125" style="1" customWidth="1"/>
    <col min="7160" max="7161" width="20.7109375" style="1" customWidth="1"/>
    <col min="7162" max="7165" width="0" style="1" hidden="1" customWidth="1"/>
    <col min="7166" max="7171" width="10.85546875" style="1" customWidth="1"/>
    <col min="7172" max="7172" width="22.85546875" style="1" customWidth="1"/>
    <col min="7173" max="7173" width="12.7109375" style="1" bestFit="1" customWidth="1"/>
    <col min="7174" max="7174" width="9.28515625" style="1" bestFit="1" customWidth="1"/>
    <col min="7175" max="7411" width="9.140625" style="1"/>
    <col min="7412" max="7412" width="73.85546875" style="1" customWidth="1"/>
    <col min="7413" max="7413" width="13" style="1" customWidth="1"/>
    <col min="7414" max="7415" width="16.42578125" style="1" customWidth="1"/>
    <col min="7416" max="7417" width="20.7109375" style="1" customWidth="1"/>
    <col min="7418" max="7421" width="0" style="1" hidden="1" customWidth="1"/>
    <col min="7422" max="7427" width="10.85546875" style="1" customWidth="1"/>
    <col min="7428" max="7428" width="22.85546875" style="1" customWidth="1"/>
    <col min="7429" max="7429" width="12.7109375" style="1" bestFit="1" customWidth="1"/>
    <col min="7430" max="7430" width="9.28515625" style="1" bestFit="1" customWidth="1"/>
    <col min="7431" max="7667" width="9.140625" style="1"/>
    <col min="7668" max="7668" width="73.85546875" style="1" customWidth="1"/>
    <col min="7669" max="7669" width="13" style="1" customWidth="1"/>
    <col min="7670" max="7671" width="16.42578125" style="1" customWidth="1"/>
    <col min="7672" max="7673" width="20.7109375" style="1" customWidth="1"/>
    <col min="7674" max="7677" width="0" style="1" hidden="1" customWidth="1"/>
    <col min="7678" max="7683" width="10.85546875" style="1" customWidth="1"/>
    <col min="7684" max="7684" width="22.85546875" style="1" customWidth="1"/>
    <col min="7685" max="7685" width="12.7109375" style="1" bestFit="1" customWidth="1"/>
    <col min="7686" max="7686" width="9.28515625" style="1" bestFit="1" customWidth="1"/>
    <col min="7687" max="7923" width="9.140625" style="1"/>
    <col min="7924" max="7924" width="73.85546875" style="1" customWidth="1"/>
    <col min="7925" max="7925" width="13" style="1" customWidth="1"/>
    <col min="7926" max="7927" width="16.42578125" style="1" customWidth="1"/>
    <col min="7928" max="7929" width="20.7109375" style="1" customWidth="1"/>
    <col min="7930" max="7933" width="0" style="1" hidden="1" customWidth="1"/>
    <col min="7934" max="7939" width="10.85546875" style="1" customWidth="1"/>
    <col min="7940" max="7940" width="22.85546875" style="1" customWidth="1"/>
    <col min="7941" max="7941" width="12.7109375" style="1" bestFit="1" customWidth="1"/>
    <col min="7942" max="7942" width="9.28515625" style="1" bestFit="1" customWidth="1"/>
    <col min="7943" max="8179" width="9.140625" style="1"/>
    <col min="8180" max="8180" width="73.85546875" style="1" customWidth="1"/>
    <col min="8181" max="8181" width="13" style="1" customWidth="1"/>
    <col min="8182" max="8183" width="16.42578125" style="1" customWidth="1"/>
    <col min="8184" max="8185" width="20.7109375" style="1" customWidth="1"/>
    <col min="8186" max="8189" width="0" style="1" hidden="1" customWidth="1"/>
    <col min="8190" max="8195" width="10.85546875" style="1" customWidth="1"/>
    <col min="8196" max="8196" width="22.85546875" style="1" customWidth="1"/>
    <col min="8197" max="8197" width="12.7109375" style="1" bestFit="1" customWidth="1"/>
    <col min="8198" max="8198" width="9.28515625" style="1" bestFit="1" customWidth="1"/>
    <col min="8199" max="8435" width="9.140625" style="1"/>
    <col min="8436" max="8436" width="73.85546875" style="1" customWidth="1"/>
    <col min="8437" max="8437" width="13" style="1" customWidth="1"/>
    <col min="8438" max="8439" width="16.42578125" style="1" customWidth="1"/>
    <col min="8440" max="8441" width="20.7109375" style="1" customWidth="1"/>
    <col min="8442" max="8445" width="0" style="1" hidden="1" customWidth="1"/>
    <col min="8446" max="8451" width="10.85546875" style="1" customWidth="1"/>
    <col min="8452" max="8452" width="22.85546875" style="1" customWidth="1"/>
    <col min="8453" max="8453" width="12.7109375" style="1" bestFit="1" customWidth="1"/>
    <col min="8454" max="8454" width="9.28515625" style="1" bestFit="1" customWidth="1"/>
    <col min="8455" max="8691" width="9.140625" style="1"/>
    <col min="8692" max="8692" width="73.85546875" style="1" customWidth="1"/>
    <col min="8693" max="8693" width="13" style="1" customWidth="1"/>
    <col min="8694" max="8695" width="16.42578125" style="1" customWidth="1"/>
    <col min="8696" max="8697" width="20.7109375" style="1" customWidth="1"/>
    <col min="8698" max="8701" width="0" style="1" hidden="1" customWidth="1"/>
    <col min="8702" max="8707" width="10.85546875" style="1" customWidth="1"/>
    <col min="8708" max="8708" width="22.85546875" style="1" customWidth="1"/>
    <col min="8709" max="8709" width="12.7109375" style="1" bestFit="1" customWidth="1"/>
    <col min="8710" max="8710" width="9.28515625" style="1" bestFit="1" customWidth="1"/>
    <col min="8711" max="8947" width="9.140625" style="1"/>
    <col min="8948" max="8948" width="73.85546875" style="1" customWidth="1"/>
    <col min="8949" max="8949" width="13" style="1" customWidth="1"/>
    <col min="8950" max="8951" width="16.42578125" style="1" customWidth="1"/>
    <col min="8952" max="8953" width="20.7109375" style="1" customWidth="1"/>
    <col min="8954" max="8957" width="0" style="1" hidden="1" customWidth="1"/>
    <col min="8958" max="8963" width="10.85546875" style="1" customWidth="1"/>
    <col min="8964" max="8964" width="22.85546875" style="1" customWidth="1"/>
    <col min="8965" max="8965" width="12.7109375" style="1" bestFit="1" customWidth="1"/>
    <col min="8966" max="8966" width="9.28515625" style="1" bestFit="1" customWidth="1"/>
    <col min="8967" max="9203" width="9.140625" style="1"/>
    <col min="9204" max="9204" width="73.85546875" style="1" customWidth="1"/>
    <col min="9205" max="9205" width="13" style="1" customWidth="1"/>
    <col min="9206" max="9207" width="16.42578125" style="1" customWidth="1"/>
    <col min="9208" max="9209" width="20.7109375" style="1" customWidth="1"/>
    <col min="9210" max="9213" width="0" style="1" hidden="1" customWidth="1"/>
    <col min="9214" max="9219" width="10.85546875" style="1" customWidth="1"/>
    <col min="9220" max="9220" width="22.85546875" style="1" customWidth="1"/>
    <col min="9221" max="9221" width="12.7109375" style="1" bestFit="1" customWidth="1"/>
    <col min="9222" max="9222" width="9.28515625" style="1" bestFit="1" customWidth="1"/>
    <col min="9223" max="9459" width="9.140625" style="1"/>
    <col min="9460" max="9460" width="73.85546875" style="1" customWidth="1"/>
    <col min="9461" max="9461" width="13" style="1" customWidth="1"/>
    <col min="9462" max="9463" width="16.42578125" style="1" customWidth="1"/>
    <col min="9464" max="9465" width="20.7109375" style="1" customWidth="1"/>
    <col min="9466" max="9469" width="0" style="1" hidden="1" customWidth="1"/>
    <col min="9470" max="9475" width="10.85546875" style="1" customWidth="1"/>
    <col min="9476" max="9476" width="22.85546875" style="1" customWidth="1"/>
    <col min="9477" max="9477" width="12.7109375" style="1" bestFit="1" customWidth="1"/>
    <col min="9478" max="9478" width="9.28515625" style="1" bestFit="1" customWidth="1"/>
    <col min="9479" max="9715" width="9.140625" style="1"/>
    <col min="9716" max="9716" width="73.85546875" style="1" customWidth="1"/>
    <col min="9717" max="9717" width="13" style="1" customWidth="1"/>
    <col min="9718" max="9719" width="16.42578125" style="1" customWidth="1"/>
    <col min="9720" max="9721" width="20.7109375" style="1" customWidth="1"/>
    <col min="9722" max="9725" width="0" style="1" hidden="1" customWidth="1"/>
    <col min="9726" max="9731" width="10.85546875" style="1" customWidth="1"/>
    <col min="9732" max="9732" width="22.85546875" style="1" customWidth="1"/>
    <col min="9733" max="9733" width="12.7109375" style="1" bestFit="1" customWidth="1"/>
    <col min="9734" max="9734" width="9.28515625" style="1" bestFit="1" customWidth="1"/>
    <col min="9735" max="9971" width="9.140625" style="1"/>
    <col min="9972" max="9972" width="73.85546875" style="1" customWidth="1"/>
    <col min="9973" max="9973" width="13" style="1" customWidth="1"/>
    <col min="9974" max="9975" width="16.42578125" style="1" customWidth="1"/>
    <col min="9976" max="9977" width="20.7109375" style="1" customWidth="1"/>
    <col min="9978" max="9981" width="0" style="1" hidden="1" customWidth="1"/>
    <col min="9982" max="9987" width="10.85546875" style="1" customWidth="1"/>
    <col min="9988" max="9988" width="22.85546875" style="1" customWidth="1"/>
    <col min="9989" max="9989" width="12.7109375" style="1" bestFit="1" customWidth="1"/>
    <col min="9990" max="9990" width="9.28515625" style="1" bestFit="1" customWidth="1"/>
    <col min="9991" max="10227" width="9.140625" style="1"/>
    <col min="10228" max="10228" width="73.85546875" style="1" customWidth="1"/>
    <col min="10229" max="10229" width="13" style="1" customWidth="1"/>
    <col min="10230" max="10231" width="16.42578125" style="1" customWidth="1"/>
    <col min="10232" max="10233" width="20.7109375" style="1" customWidth="1"/>
    <col min="10234" max="10237" width="0" style="1" hidden="1" customWidth="1"/>
    <col min="10238" max="10243" width="10.85546875" style="1" customWidth="1"/>
    <col min="10244" max="10244" width="22.85546875" style="1" customWidth="1"/>
    <col min="10245" max="10245" width="12.7109375" style="1" bestFit="1" customWidth="1"/>
    <col min="10246" max="10246" width="9.28515625" style="1" bestFit="1" customWidth="1"/>
    <col min="10247" max="10483" width="9.140625" style="1"/>
    <col min="10484" max="10484" width="73.85546875" style="1" customWidth="1"/>
    <col min="10485" max="10485" width="13" style="1" customWidth="1"/>
    <col min="10486" max="10487" width="16.42578125" style="1" customWidth="1"/>
    <col min="10488" max="10489" width="20.7109375" style="1" customWidth="1"/>
    <col min="10490" max="10493" width="0" style="1" hidden="1" customWidth="1"/>
    <col min="10494" max="10499" width="10.85546875" style="1" customWidth="1"/>
    <col min="10500" max="10500" width="22.85546875" style="1" customWidth="1"/>
    <col min="10501" max="10501" width="12.7109375" style="1" bestFit="1" customWidth="1"/>
    <col min="10502" max="10502" width="9.28515625" style="1" bestFit="1" customWidth="1"/>
    <col min="10503" max="10739" width="9.140625" style="1"/>
    <col min="10740" max="10740" width="73.85546875" style="1" customWidth="1"/>
    <col min="10741" max="10741" width="13" style="1" customWidth="1"/>
    <col min="10742" max="10743" width="16.42578125" style="1" customWidth="1"/>
    <col min="10744" max="10745" width="20.7109375" style="1" customWidth="1"/>
    <col min="10746" max="10749" width="0" style="1" hidden="1" customWidth="1"/>
    <col min="10750" max="10755" width="10.85546875" style="1" customWidth="1"/>
    <col min="10756" max="10756" width="22.85546875" style="1" customWidth="1"/>
    <col min="10757" max="10757" width="12.7109375" style="1" bestFit="1" customWidth="1"/>
    <col min="10758" max="10758" width="9.28515625" style="1" bestFit="1" customWidth="1"/>
    <col min="10759" max="10995" width="9.140625" style="1"/>
    <col min="10996" max="10996" width="73.85546875" style="1" customWidth="1"/>
    <col min="10997" max="10997" width="13" style="1" customWidth="1"/>
    <col min="10998" max="10999" width="16.42578125" style="1" customWidth="1"/>
    <col min="11000" max="11001" width="20.7109375" style="1" customWidth="1"/>
    <col min="11002" max="11005" width="0" style="1" hidden="1" customWidth="1"/>
    <col min="11006" max="11011" width="10.85546875" style="1" customWidth="1"/>
    <col min="11012" max="11012" width="22.85546875" style="1" customWidth="1"/>
    <col min="11013" max="11013" width="12.7109375" style="1" bestFit="1" customWidth="1"/>
    <col min="11014" max="11014" width="9.28515625" style="1" bestFit="1" customWidth="1"/>
    <col min="11015" max="11251" width="9.140625" style="1"/>
    <col min="11252" max="11252" width="73.85546875" style="1" customWidth="1"/>
    <col min="11253" max="11253" width="13" style="1" customWidth="1"/>
    <col min="11254" max="11255" width="16.42578125" style="1" customWidth="1"/>
    <col min="11256" max="11257" width="20.7109375" style="1" customWidth="1"/>
    <col min="11258" max="11261" width="0" style="1" hidden="1" customWidth="1"/>
    <col min="11262" max="11267" width="10.85546875" style="1" customWidth="1"/>
    <col min="11268" max="11268" width="22.85546875" style="1" customWidth="1"/>
    <col min="11269" max="11269" width="12.7109375" style="1" bestFit="1" customWidth="1"/>
    <col min="11270" max="11270" width="9.28515625" style="1" bestFit="1" customWidth="1"/>
    <col min="11271" max="11507" width="9.140625" style="1"/>
    <col min="11508" max="11508" width="73.85546875" style="1" customWidth="1"/>
    <col min="11509" max="11509" width="13" style="1" customWidth="1"/>
    <col min="11510" max="11511" width="16.42578125" style="1" customWidth="1"/>
    <col min="11512" max="11513" width="20.7109375" style="1" customWidth="1"/>
    <col min="11514" max="11517" width="0" style="1" hidden="1" customWidth="1"/>
    <col min="11518" max="11523" width="10.85546875" style="1" customWidth="1"/>
    <col min="11524" max="11524" width="22.85546875" style="1" customWidth="1"/>
    <col min="11525" max="11525" width="12.7109375" style="1" bestFit="1" customWidth="1"/>
    <col min="11526" max="11526" width="9.28515625" style="1" bestFit="1" customWidth="1"/>
    <col min="11527" max="11763" width="9.140625" style="1"/>
    <col min="11764" max="11764" width="73.85546875" style="1" customWidth="1"/>
    <col min="11765" max="11765" width="13" style="1" customWidth="1"/>
    <col min="11766" max="11767" width="16.42578125" style="1" customWidth="1"/>
    <col min="11768" max="11769" width="20.7109375" style="1" customWidth="1"/>
    <col min="11770" max="11773" width="0" style="1" hidden="1" customWidth="1"/>
    <col min="11774" max="11779" width="10.85546875" style="1" customWidth="1"/>
    <col min="11780" max="11780" width="22.85546875" style="1" customWidth="1"/>
    <col min="11781" max="11781" width="12.7109375" style="1" bestFit="1" customWidth="1"/>
    <col min="11782" max="11782" width="9.28515625" style="1" bestFit="1" customWidth="1"/>
    <col min="11783" max="12019" width="9.140625" style="1"/>
    <col min="12020" max="12020" width="73.85546875" style="1" customWidth="1"/>
    <col min="12021" max="12021" width="13" style="1" customWidth="1"/>
    <col min="12022" max="12023" width="16.42578125" style="1" customWidth="1"/>
    <col min="12024" max="12025" width="20.7109375" style="1" customWidth="1"/>
    <col min="12026" max="12029" width="0" style="1" hidden="1" customWidth="1"/>
    <col min="12030" max="12035" width="10.85546875" style="1" customWidth="1"/>
    <col min="12036" max="12036" width="22.85546875" style="1" customWidth="1"/>
    <col min="12037" max="12037" width="12.7109375" style="1" bestFit="1" customWidth="1"/>
    <col min="12038" max="12038" width="9.28515625" style="1" bestFit="1" customWidth="1"/>
    <col min="12039" max="12275" width="9.140625" style="1"/>
    <col min="12276" max="12276" width="73.85546875" style="1" customWidth="1"/>
    <col min="12277" max="12277" width="13" style="1" customWidth="1"/>
    <col min="12278" max="12279" width="16.42578125" style="1" customWidth="1"/>
    <col min="12280" max="12281" width="20.7109375" style="1" customWidth="1"/>
    <col min="12282" max="12285" width="0" style="1" hidden="1" customWidth="1"/>
    <col min="12286" max="12291" width="10.85546875" style="1" customWidth="1"/>
    <col min="12292" max="12292" width="22.85546875" style="1" customWidth="1"/>
    <col min="12293" max="12293" width="12.7109375" style="1" bestFit="1" customWidth="1"/>
    <col min="12294" max="12294" width="9.28515625" style="1" bestFit="1" customWidth="1"/>
    <col min="12295" max="12531" width="9.140625" style="1"/>
    <col min="12532" max="12532" width="73.85546875" style="1" customWidth="1"/>
    <col min="12533" max="12533" width="13" style="1" customWidth="1"/>
    <col min="12534" max="12535" width="16.42578125" style="1" customWidth="1"/>
    <col min="12536" max="12537" width="20.7109375" style="1" customWidth="1"/>
    <col min="12538" max="12541" width="0" style="1" hidden="1" customWidth="1"/>
    <col min="12542" max="12547" width="10.85546875" style="1" customWidth="1"/>
    <col min="12548" max="12548" width="22.85546875" style="1" customWidth="1"/>
    <col min="12549" max="12549" width="12.7109375" style="1" bestFit="1" customWidth="1"/>
    <col min="12550" max="12550" width="9.28515625" style="1" bestFit="1" customWidth="1"/>
    <col min="12551" max="12787" width="9.140625" style="1"/>
    <col min="12788" max="12788" width="73.85546875" style="1" customWidth="1"/>
    <col min="12789" max="12789" width="13" style="1" customWidth="1"/>
    <col min="12790" max="12791" width="16.42578125" style="1" customWidth="1"/>
    <col min="12792" max="12793" width="20.7109375" style="1" customWidth="1"/>
    <col min="12794" max="12797" width="0" style="1" hidden="1" customWidth="1"/>
    <col min="12798" max="12803" width="10.85546875" style="1" customWidth="1"/>
    <col min="12804" max="12804" width="22.85546875" style="1" customWidth="1"/>
    <col min="12805" max="12805" width="12.7109375" style="1" bestFit="1" customWidth="1"/>
    <col min="12806" max="12806" width="9.28515625" style="1" bestFit="1" customWidth="1"/>
    <col min="12807" max="13043" width="9.140625" style="1"/>
    <col min="13044" max="13044" width="73.85546875" style="1" customWidth="1"/>
    <col min="13045" max="13045" width="13" style="1" customWidth="1"/>
    <col min="13046" max="13047" width="16.42578125" style="1" customWidth="1"/>
    <col min="13048" max="13049" width="20.7109375" style="1" customWidth="1"/>
    <col min="13050" max="13053" width="0" style="1" hidden="1" customWidth="1"/>
    <col min="13054" max="13059" width="10.85546875" style="1" customWidth="1"/>
    <col min="13060" max="13060" width="22.85546875" style="1" customWidth="1"/>
    <col min="13061" max="13061" width="12.7109375" style="1" bestFit="1" customWidth="1"/>
    <col min="13062" max="13062" width="9.28515625" style="1" bestFit="1" customWidth="1"/>
    <col min="13063" max="13299" width="9.140625" style="1"/>
    <col min="13300" max="13300" width="73.85546875" style="1" customWidth="1"/>
    <col min="13301" max="13301" width="13" style="1" customWidth="1"/>
    <col min="13302" max="13303" width="16.42578125" style="1" customWidth="1"/>
    <col min="13304" max="13305" width="20.7109375" style="1" customWidth="1"/>
    <col min="13306" max="13309" width="0" style="1" hidden="1" customWidth="1"/>
    <col min="13310" max="13315" width="10.85546875" style="1" customWidth="1"/>
    <col min="13316" max="13316" width="22.85546875" style="1" customWidth="1"/>
    <col min="13317" max="13317" width="12.7109375" style="1" bestFit="1" customWidth="1"/>
    <col min="13318" max="13318" width="9.28515625" style="1" bestFit="1" customWidth="1"/>
    <col min="13319" max="13555" width="9.140625" style="1"/>
    <col min="13556" max="13556" width="73.85546875" style="1" customWidth="1"/>
    <col min="13557" max="13557" width="13" style="1" customWidth="1"/>
    <col min="13558" max="13559" width="16.42578125" style="1" customWidth="1"/>
    <col min="13560" max="13561" width="20.7109375" style="1" customWidth="1"/>
    <col min="13562" max="13565" width="0" style="1" hidden="1" customWidth="1"/>
    <col min="13566" max="13571" width="10.85546875" style="1" customWidth="1"/>
    <col min="13572" max="13572" width="22.85546875" style="1" customWidth="1"/>
    <col min="13573" max="13573" width="12.7109375" style="1" bestFit="1" customWidth="1"/>
    <col min="13574" max="13574" width="9.28515625" style="1" bestFit="1" customWidth="1"/>
    <col min="13575" max="13811" width="9.140625" style="1"/>
    <col min="13812" max="13812" width="73.85546875" style="1" customWidth="1"/>
    <col min="13813" max="13813" width="13" style="1" customWidth="1"/>
    <col min="13814" max="13815" width="16.42578125" style="1" customWidth="1"/>
    <col min="13816" max="13817" width="20.7109375" style="1" customWidth="1"/>
    <col min="13818" max="13821" width="0" style="1" hidden="1" customWidth="1"/>
    <col min="13822" max="13827" width="10.85546875" style="1" customWidth="1"/>
    <col min="13828" max="13828" width="22.85546875" style="1" customWidth="1"/>
    <col min="13829" max="13829" width="12.7109375" style="1" bestFit="1" customWidth="1"/>
    <col min="13830" max="13830" width="9.28515625" style="1" bestFit="1" customWidth="1"/>
    <col min="13831" max="14067" width="9.140625" style="1"/>
    <col min="14068" max="14068" width="73.85546875" style="1" customWidth="1"/>
    <col min="14069" max="14069" width="13" style="1" customWidth="1"/>
    <col min="14070" max="14071" width="16.42578125" style="1" customWidth="1"/>
    <col min="14072" max="14073" width="20.7109375" style="1" customWidth="1"/>
    <col min="14074" max="14077" width="0" style="1" hidden="1" customWidth="1"/>
    <col min="14078" max="14083" width="10.85546875" style="1" customWidth="1"/>
    <col min="14084" max="14084" width="22.85546875" style="1" customWidth="1"/>
    <col min="14085" max="14085" width="12.7109375" style="1" bestFit="1" customWidth="1"/>
    <col min="14086" max="14086" width="9.28515625" style="1" bestFit="1" customWidth="1"/>
    <col min="14087" max="14323" width="9.140625" style="1"/>
    <col min="14324" max="14324" width="73.85546875" style="1" customWidth="1"/>
    <col min="14325" max="14325" width="13" style="1" customWidth="1"/>
    <col min="14326" max="14327" width="16.42578125" style="1" customWidth="1"/>
    <col min="14328" max="14329" width="20.7109375" style="1" customWidth="1"/>
    <col min="14330" max="14333" width="0" style="1" hidden="1" customWidth="1"/>
    <col min="14334" max="14339" width="10.85546875" style="1" customWidth="1"/>
    <col min="14340" max="14340" width="22.85546875" style="1" customWidth="1"/>
    <col min="14341" max="14341" width="12.7109375" style="1" bestFit="1" customWidth="1"/>
    <col min="14342" max="14342" width="9.28515625" style="1" bestFit="1" customWidth="1"/>
    <col min="14343" max="14579" width="9.140625" style="1"/>
    <col min="14580" max="14580" width="73.85546875" style="1" customWidth="1"/>
    <col min="14581" max="14581" width="13" style="1" customWidth="1"/>
    <col min="14582" max="14583" width="16.42578125" style="1" customWidth="1"/>
    <col min="14584" max="14585" width="20.7109375" style="1" customWidth="1"/>
    <col min="14586" max="14589" width="0" style="1" hidden="1" customWidth="1"/>
    <col min="14590" max="14595" width="10.85546875" style="1" customWidth="1"/>
    <col min="14596" max="14596" width="22.85546875" style="1" customWidth="1"/>
    <col min="14597" max="14597" width="12.7109375" style="1" bestFit="1" customWidth="1"/>
    <col min="14598" max="14598" width="9.28515625" style="1" bestFit="1" customWidth="1"/>
    <col min="14599" max="14835" width="9.140625" style="1"/>
    <col min="14836" max="14836" width="73.85546875" style="1" customWidth="1"/>
    <col min="14837" max="14837" width="13" style="1" customWidth="1"/>
    <col min="14838" max="14839" width="16.42578125" style="1" customWidth="1"/>
    <col min="14840" max="14841" width="20.7109375" style="1" customWidth="1"/>
    <col min="14842" max="14845" width="0" style="1" hidden="1" customWidth="1"/>
    <col min="14846" max="14851" width="10.85546875" style="1" customWidth="1"/>
    <col min="14852" max="14852" width="22.85546875" style="1" customWidth="1"/>
    <col min="14853" max="14853" width="12.7109375" style="1" bestFit="1" customWidth="1"/>
    <col min="14854" max="14854" width="9.28515625" style="1" bestFit="1" customWidth="1"/>
    <col min="14855" max="15091" width="9.140625" style="1"/>
    <col min="15092" max="15092" width="73.85546875" style="1" customWidth="1"/>
    <col min="15093" max="15093" width="13" style="1" customWidth="1"/>
    <col min="15094" max="15095" width="16.42578125" style="1" customWidth="1"/>
    <col min="15096" max="15097" width="20.7109375" style="1" customWidth="1"/>
    <col min="15098" max="15101" width="0" style="1" hidden="1" customWidth="1"/>
    <col min="15102" max="15107" width="10.85546875" style="1" customWidth="1"/>
    <col min="15108" max="15108" width="22.85546875" style="1" customWidth="1"/>
    <col min="15109" max="15109" width="12.7109375" style="1" bestFit="1" customWidth="1"/>
    <col min="15110" max="15110" width="9.28515625" style="1" bestFit="1" customWidth="1"/>
    <col min="15111" max="15347" width="9.140625" style="1"/>
    <col min="15348" max="15348" width="73.85546875" style="1" customWidth="1"/>
    <col min="15349" max="15349" width="13" style="1" customWidth="1"/>
    <col min="15350" max="15351" width="16.42578125" style="1" customWidth="1"/>
    <col min="15352" max="15353" width="20.7109375" style="1" customWidth="1"/>
    <col min="15354" max="15357" width="0" style="1" hidden="1" customWidth="1"/>
    <col min="15358" max="15363" width="10.85546875" style="1" customWidth="1"/>
    <col min="15364" max="15364" width="22.85546875" style="1" customWidth="1"/>
    <col min="15365" max="15365" width="12.7109375" style="1" bestFit="1" customWidth="1"/>
    <col min="15366" max="15366" width="9.28515625" style="1" bestFit="1" customWidth="1"/>
    <col min="15367" max="15603" width="9.140625" style="1"/>
    <col min="15604" max="15604" width="73.85546875" style="1" customWidth="1"/>
    <col min="15605" max="15605" width="13" style="1" customWidth="1"/>
    <col min="15606" max="15607" width="16.42578125" style="1" customWidth="1"/>
    <col min="15608" max="15609" width="20.7109375" style="1" customWidth="1"/>
    <col min="15610" max="15613" width="0" style="1" hidden="1" customWidth="1"/>
    <col min="15614" max="15619" width="10.85546875" style="1" customWidth="1"/>
    <col min="15620" max="15620" width="22.85546875" style="1" customWidth="1"/>
    <col min="15621" max="15621" width="12.7109375" style="1" bestFit="1" customWidth="1"/>
    <col min="15622" max="15622" width="9.28515625" style="1" bestFit="1" customWidth="1"/>
    <col min="15623" max="15859" width="9.140625" style="1"/>
    <col min="15860" max="15860" width="73.85546875" style="1" customWidth="1"/>
    <col min="15861" max="15861" width="13" style="1" customWidth="1"/>
    <col min="15862" max="15863" width="16.42578125" style="1" customWidth="1"/>
    <col min="15864" max="15865" width="20.7109375" style="1" customWidth="1"/>
    <col min="15866" max="15869" width="0" style="1" hidden="1" customWidth="1"/>
    <col min="15870" max="15875" width="10.85546875" style="1" customWidth="1"/>
    <col min="15876" max="15876" width="22.85546875" style="1" customWidth="1"/>
    <col min="15877" max="15877" width="12.7109375" style="1" bestFit="1" customWidth="1"/>
    <col min="15878" max="15878" width="9.28515625" style="1" bestFit="1" customWidth="1"/>
    <col min="15879" max="16115" width="9.140625" style="1"/>
    <col min="16116" max="16116" width="73.85546875" style="1" customWidth="1"/>
    <col min="16117" max="16117" width="13" style="1" customWidth="1"/>
    <col min="16118" max="16119" width="16.42578125" style="1" customWidth="1"/>
    <col min="16120" max="16121" width="20.7109375" style="1" customWidth="1"/>
    <col min="16122" max="16125" width="0" style="1" hidden="1" customWidth="1"/>
    <col min="16126" max="16131" width="10.85546875" style="1" customWidth="1"/>
    <col min="16132" max="16132" width="22.85546875" style="1" customWidth="1"/>
    <col min="16133" max="16133" width="12.7109375" style="1" bestFit="1" customWidth="1"/>
    <col min="16134" max="16134" width="9.28515625" style="1" bestFit="1" customWidth="1"/>
    <col min="16135" max="16384" width="9.140625" style="1"/>
  </cols>
  <sheetData>
    <row r="1" spans="1:4" x14ac:dyDescent="0.2">
      <c r="C1" s="4" t="s">
        <v>0</v>
      </c>
    </row>
    <row r="2" spans="1:4" x14ac:dyDescent="0.2">
      <c r="C2" s="4" t="s">
        <v>1</v>
      </c>
    </row>
    <row r="3" spans="1:4" x14ac:dyDescent="0.2">
      <c r="C3" s="4" t="s">
        <v>2</v>
      </c>
    </row>
    <row r="4" spans="1:4" x14ac:dyDescent="0.2">
      <c r="C4" s="4" t="s">
        <v>3</v>
      </c>
    </row>
    <row r="7" spans="1:4" x14ac:dyDescent="0.2">
      <c r="A7" s="49" t="s">
        <v>317</v>
      </c>
      <c r="B7" s="49"/>
      <c r="C7" s="49"/>
      <c r="D7" s="49"/>
    </row>
    <row r="8" spans="1:4" x14ac:dyDescent="0.2">
      <c r="A8" s="50" t="s">
        <v>4</v>
      </c>
      <c r="B8" s="50"/>
      <c r="C8" s="50"/>
      <c r="D8" s="50"/>
    </row>
    <row r="9" spans="1:4" x14ac:dyDescent="0.2">
      <c r="A9" s="50" t="s">
        <v>5</v>
      </c>
      <c r="B9" s="50"/>
      <c r="C9" s="50"/>
      <c r="D9" s="50"/>
    </row>
    <row r="10" spans="1:4" ht="14.25" customHeight="1" x14ac:dyDescent="0.2">
      <c r="A10" s="50" t="str">
        <f>[1]Пр2!B14</f>
        <v>Отчетный период: по состоянию на 01 апреля 2021 года</v>
      </c>
      <c r="B10" s="50"/>
      <c r="C10" s="50"/>
      <c r="D10" s="50"/>
    </row>
    <row r="11" spans="1:4" ht="14.25" customHeight="1" x14ac:dyDescent="0.2">
      <c r="A11" s="5" t="s">
        <v>6</v>
      </c>
      <c r="B11" s="4"/>
      <c r="C11" s="4"/>
      <c r="D11" s="4"/>
    </row>
    <row r="12" spans="1:4" ht="14.25" customHeight="1" x14ac:dyDescent="0.2">
      <c r="A12" s="6" t="s">
        <v>7</v>
      </c>
      <c r="B12" s="4"/>
      <c r="C12" s="4"/>
      <c r="D12" s="4"/>
    </row>
    <row r="13" spans="1:4" ht="14.25" customHeight="1" x14ac:dyDescent="0.2">
      <c r="A13" s="6" t="s">
        <v>8</v>
      </c>
      <c r="B13" s="4"/>
      <c r="C13" s="4"/>
      <c r="D13" s="4"/>
    </row>
    <row r="14" spans="1:4" ht="25.5" customHeight="1" x14ac:dyDescent="0.2">
      <c r="A14" s="7" t="s">
        <v>9</v>
      </c>
      <c r="B14" s="4"/>
      <c r="C14" s="4"/>
      <c r="D14" s="4"/>
    </row>
    <row r="15" spans="1:4" ht="14.25" customHeight="1" x14ac:dyDescent="0.2">
      <c r="A15" s="6" t="s">
        <v>10</v>
      </c>
      <c r="B15" s="4"/>
      <c r="C15" s="4"/>
      <c r="D15" s="4"/>
    </row>
    <row r="16" spans="1:4" ht="14.25" customHeight="1" x14ac:dyDescent="0.2">
      <c r="A16" s="6" t="s">
        <v>11</v>
      </c>
      <c r="B16" s="4"/>
      <c r="C16" s="4"/>
      <c r="D16" s="4"/>
    </row>
    <row r="17" spans="1:5" ht="14.25" customHeight="1" x14ac:dyDescent="0.2">
      <c r="A17" s="4"/>
      <c r="B17" s="4"/>
      <c r="C17" s="4"/>
      <c r="D17" s="4"/>
    </row>
    <row r="18" spans="1:5" x14ac:dyDescent="0.2">
      <c r="D18" s="4" t="s">
        <v>12</v>
      </c>
    </row>
    <row r="19" spans="1:5" ht="79.5" customHeight="1" x14ac:dyDescent="0.2">
      <c r="A19" s="8" t="s">
        <v>13</v>
      </c>
      <c r="B19" s="8" t="s">
        <v>14</v>
      </c>
      <c r="C19" s="8" t="s">
        <v>15</v>
      </c>
      <c r="D19" s="8" t="s">
        <v>16</v>
      </c>
    </row>
    <row r="20" spans="1:5" x14ac:dyDescent="0.2">
      <c r="A20" s="8">
        <v>1</v>
      </c>
      <c r="B20" s="8">
        <v>2</v>
      </c>
      <c r="C20" s="8"/>
      <c r="D20" s="8"/>
    </row>
    <row r="21" spans="1:5" x14ac:dyDescent="0.2">
      <c r="A21" s="10" t="s">
        <v>17</v>
      </c>
      <c r="B21" s="11"/>
      <c r="C21" s="12"/>
      <c r="D21" s="12"/>
    </row>
    <row r="22" spans="1:5" ht="16.5" customHeight="1" x14ac:dyDescent="0.2">
      <c r="A22" s="10" t="s">
        <v>18</v>
      </c>
      <c r="B22" s="8">
        <v>1</v>
      </c>
      <c r="C22" s="13">
        <f>C24+C25</f>
        <v>2959</v>
      </c>
      <c r="D22" s="13">
        <f>D24+D25</f>
        <v>11962</v>
      </c>
    </row>
    <row r="23" spans="1:5" ht="14.25" customHeight="1" x14ac:dyDescent="0.2">
      <c r="A23" s="10" t="s">
        <v>19</v>
      </c>
      <c r="B23" s="11"/>
      <c r="C23" s="12"/>
      <c r="D23" s="12"/>
    </row>
    <row r="24" spans="1:5" ht="18.75" customHeight="1" x14ac:dyDescent="0.2">
      <c r="A24" s="10" t="s">
        <v>20</v>
      </c>
      <c r="B24" s="14" t="s">
        <v>21</v>
      </c>
      <c r="C24" s="14"/>
      <c r="D24" s="14"/>
    </row>
    <row r="25" spans="1:5" ht="27" customHeight="1" x14ac:dyDescent="0.2">
      <c r="A25" s="10" t="s">
        <v>22</v>
      </c>
      <c r="B25" s="14" t="s">
        <v>23</v>
      </c>
      <c r="C25" s="13">
        <v>2959</v>
      </c>
      <c r="D25" s="13">
        <v>11962</v>
      </c>
      <c r="E25" s="15"/>
    </row>
    <row r="26" spans="1:5" ht="15" customHeight="1" x14ac:dyDescent="0.2">
      <c r="A26" s="10" t="s">
        <v>24</v>
      </c>
      <c r="B26" s="8">
        <v>2</v>
      </c>
      <c r="C26" s="8"/>
      <c r="D26" s="8"/>
    </row>
    <row r="27" spans="1:5" ht="15.75" customHeight="1" x14ac:dyDescent="0.2">
      <c r="A27" s="10" t="s">
        <v>25</v>
      </c>
      <c r="B27" s="14">
        <v>3</v>
      </c>
      <c r="C27" s="14"/>
      <c r="D27" s="14"/>
    </row>
    <row r="28" spans="1:5" ht="23.25" customHeight="1" x14ac:dyDescent="0.2">
      <c r="A28" s="10" t="s">
        <v>19</v>
      </c>
      <c r="B28" s="11"/>
      <c r="C28" s="12"/>
      <c r="D28" s="12"/>
    </row>
    <row r="29" spans="1:5" ht="18.75" customHeight="1" x14ac:dyDescent="0.2">
      <c r="A29" s="10" t="s">
        <v>26</v>
      </c>
      <c r="B29" s="14" t="s">
        <v>27</v>
      </c>
      <c r="C29" s="14"/>
      <c r="D29" s="14"/>
    </row>
    <row r="30" spans="1:5" ht="19.5" customHeight="1" x14ac:dyDescent="0.2">
      <c r="A30" s="10" t="s">
        <v>28</v>
      </c>
      <c r="B30" s="8">
        <v>4</v>
      </c>
      <c r="C30" s="16">
        <v>30009</v>
      </c>
      <c r="D30" s="16">
        <v>29008</v>
      </c>
    </row>
    <row r="31" spans="1:5" ht="13.5" customHeight="1" x14ac:dyDescent="0.2">
      <c r="A31" s="10" t="s">
        <v>19</v>
      </c>
      <c r="B31" s="11"/>
      <c r="C31" s="16"/>
      <c r="D31" s="16"/>
    </row>
    <row r="32" spans="1:5" ht="21" customHeight="1" x14ac:dyDescent="0.2">
      <c r="A32" s="10" t="s">
        <v>26</v>
      </c>
      <c r="B32" s="14" t="s">
        <v>29</v>
      </c>
      <c r="C32" s="16">
        <v>7</v>
      </c>
      <c r="D32" s="16"/>
    </row>
    <row r="33" spans="1:4" ht="30.75" customHeight="1" x14ac:dyDescent="0.2">
      <c r="A33" s="10" t="s">
        <v>30</v>
      </c>
      <c r="B33" s="14">
        <v>5</v>
      </c>
      <c r="C33" s="16">
        <v>543134</v>
      </c>
      <c r="D33" s="16">
        <v>543134</v>
      </c>
    </row>
    <row r="34" spans="1:4" ht="18" customHeight="1" x14ac:dyDescent="0.2">
      <c r="A34" s="10" t="s">
        <v>19</v>
      </c>
      <c r="B34" s="14"/>
      <c r="C34" s="16"/>
      <c r="D34" s="16"/>
    </row>
    <row r="35" spans="1:4" ht="21" customHeight="1" x14ac:dyDescent="0.2">
      <c r="A35" s="10" t="s">
        <v>26</v>
      </c>
      <c r="B35" s="14" t="s">
        <v>31</v>
      </c>
      <c r="C35" s="16"/>
      <c r="D35" s="16"/>
    </row>
    <row r="36" spans="1:4" ht="27.75" customHeight="1" x14ac:dyDescent="0.2">
      <c r="A36" s="10" t="s">
        <v>32</v>
      </c>
      <c r="B36" s="14">
        <v>6</v>
      </c>
      <c r="C36" s="16">
        <v>200</v>
      </c>
      <c r="D36" s="16">
        <v>200</v>
      </c>
    </row>
    <row r="37" spans="1:4" ht="16.5" customHeight="1" x14ac:dyDescent="0.2">
      <c r="A37" s="10" t="s">
        <v>19</v>
      </c>
      <c r="B37" s="14"/>
      <c r="C37" s="14"/>
      <c r="D37" s="14"/>
    </row>
    <row r="38" spans="1:4" ht="18" customHeight="1" x14ac:dyDescent="0.2">
      <c r="A38" s="10" t="s">
        <v>26</v>
      </c>
      <c r="B38" s="14" t="s">
        <v>33</v>
      </c>
      <c r="C38" s="14"/>
      <c r="D38" s="14"/>
    </row>
    <row r="39" spans="1:4" ht="29.25" customHeight="1" x14ac:dyDescent="0.2">
      <c r="A39" s="10" t="s">
        <v>34</v>
      </c>
      <c r="B39" s="14">
        <v>7</v>
      </c>
      <c r="C39" s="14"/>
      <c r="D39" s="14"/>
    </row>
    <row r="40" spans="1:4" ht="17.25" customHeight="1" x14ac:dyDescent="0.2">
      <c r="A40" s="10" t="s">
        <v>19</v>
      </c>
      <c r="B40" s="14"/>
      <c r="C40" s="14"/>
      <c r="D40" s="14"/>
    </row>
    <row r="41" spans="1:4" ht="18" customHeight="1" x14ac:dyDescent="0.2">
      <c r="A41" s="10" t="s">
        <v>26</v>
      </c>
      <c r="B41" s="14" t="s">
        <v>35</v>
      </c>
      <c r="C41" s="14"/>
      <c r="D41" s="14"/>
    </row>
    <row r="42" spans="1:4" ht="19.5" customHeight="1" x14ac:dyDescent="0.2">
      <c r="A42" s="10" t="s">
        <v>36</v>
      </c>
      <c r="B42" s="14">
        <v>8</v>
      </c>
      <c r="C42" s="14"/>
      <c r="D42" s="14"/>
    </row>
    <row r="43" spans="1:4" ht="23.25" customHeight="1" x14ac:dyDescent="0.2">
      <c r="A43" s="10" t="s">
        <v>37</v>
      </c>
      <c r="B43" s="14">
        <v>9</v>
      </c>
      <c r="C43" s="16">
        <v>0</v>
      </c>
      <c r="D43" s="16">
        <v>0</v>
      </c>
    </row>
    <row r="44" spans="1:4" x14ac:dyDescent="0.2">
      <c r="A44" s="10" t="s">
        <v>38</v>
      </c>
      <c r="B44" s="14">
        <v>10</v>
      </c>
      <c r="C44" s="16">
        <v>302</v>
      </c>
      <c r="D44" s="16">
        <v>272</v>
      </c>
    </row>
    <row r="45" spans="1:4" ht="18.75" customHeight="1" x14ac:dyDescent="0.2">
      <c r="A45" s="10" t="s">
        <v>39</v>
      </c>
      <c r="B45" s="14">
        <v>11</v>
      </c>
      <c r="C45" s="14"/>
      <c r="D45" s="14"/>
    </row>
    <row r="46" spans="1:4" ht="24" customHeight="1" x14ac:dyDescent="0.2">
      <c r="A46" s="10" t="s">
        <v>40</v>
      </c>
      <c r="B46" s="14">
        <v>12</v>
      </c>
      <c r="C46" s="16">
        <v>13426</v>
      </c>
      <c r="D46" s="16">
        <v>14782</v>
      </c>
    </row>
    <row r="47" spans="1:4" ht="21.75" customHeight="1" x14ac:dyDescent="0.2">
      <c r="A47" s="10" t="s">
        <v>41</v>
      </c>
      <c r="B47" s="14">
        <v>13</v>
      </c>
      <c r="C47" s="16">
        <v>3835</v>
      </c>
      <c r="D47" s="16">
        <v>4004</v>
      </c>
    </row>
    <row r="48" spans="1:4" ht="15.75" customHeight="1" x14ac:dyDescent="0.2">
      <c r="A48" s="10" t="s">
        <v>42</v>
      </c>
      <c r="B48" s="14">
        <v>14</v>
      </c>
      <c r="C48" s="14"/>
      <c r="D48" s="14"/>
    </row>
    <row r="49" spans="1:6" ht="18.75" customHeight="1" x14ac:dyDescent="0.2">
      <c r="A49" s="10" t="s">
        <v>43</v>
      </c>
      <c r="B49" s="14" t="s">
        <v>44</v>
      </c>
      <c r="C49" s="16">
        <v>15676</v>
      </c>
      <c r="D49" s="16">
        <v>25239</v>
      </c>
    </row>
    <row r="50" spans="1:6" ht="16.5" customHeight="1" x14ac:dyDescent="0.2">
      <c r="A50" s="10" t="s">
        <v>45</v>
      </c>
      <c r="B50" s="14" t="s">
        <v>46</v>
      </c>
      <c r="C50" s="16">
        <f>C56+C57</f>
        <v>5982</v>
      </c>
      <c r="D50" s="16">
        <f>D56+D57</f>
        <v>2072</v>
      </c>
    </row>
    <row r="51" spans="1:6" ht="12.75" customHeight="1" x14ac:dyDescent="0.2">
      <c r="A51" s="10" t="s">
        <v>19</v>
      </c>
      <c r="B51" s="14"/>
      <c r="C51" s="14"/>
      <c r="D51" s="14"/>
    </row>
    <row r="52" spans="1:6" ht="16.5" customHeight="1" x14ac:dyDescent="0.2">
      <c r="A52" s="10" t="s">
        <v>47</v>
      </c>
      <c r="B52" s="14" t="s">
        <v>48</v>
      </c>
      <c r="C52" s="14"/>
      <c r="D52" s="14"/>
    </row>
    <row r="53" spans="1:6" ht="14.25" customHeight="1" x14ac:dyDescent="0.2">
      <c r="A53" s="10" t="s">
        <v>49</v>
      </c>
      <c r="B53" s="14" t="s">
        <v>50</v>
      </c>
      <c r="C53" s="14"/>
      <c r="D53" s="14"/>
    </row>
    <row r="54" spans="1:6" ht="15.75" customHeight="1" x14ac:dyDescent="0.2">
      <c r="A54" s="10" t="s">
        <v>51</v>
      </c>
      <c r="B54" s="14" t="s">
        <v>52</v>
      </c>
      <c r="C54" s="14"/>
      <c r="D54" s="14"/>
    </row>
    <row r="55" spans="1:6" ht="15.75" customHeight="1" x14ac:dyDescent="0.2">
      <c r="A55" s="10" t="s">
        <v>53</v>
      </c>
      <c r="B55" s="14" t="s">
        <v>54</v>
      </c>
      <c r="C55" s="14"/>
      <c r="D55" s="14"/>
      <c r="F55" s="15"/>
    </row>
    <row r="56" spans="1:6" ht="15.75" customHeight="1" x14ac:dyDescent="0.2">
      <c r="A56" s="10" t="s">
        <v>55</v>
      </c>
      <c r="B56" s="14" t="s">
        <v>56</v>
      </c>
      <c r="C56" s="16">
        <v>400</v>
      </c>
      <c r="D56" s="16">
        <v>400</v>
      </c>
      <c r="E56" s="17"/>
      <c r="F56" s="18"/>
    </row>
    <row r="57" spans="1:6" ht="15.75" customHeight="1" x14ac:dyDescent="0.2">
      <c r="A57" s="10" t="s">
        <v>57</v>
      </c>
      <c r="B57" s="14" t="s">
        <v>58</v>
      </c>
      <c r="C57" s="16">
        <v>5582</v>
      </c>
      <c r="D57" s="16">
        <v>1672</v>
      </c>
      <c r="E57" s="17"/>
      <c r="F57" s="18"/>
    </row>
    <row r="58" spans="1:6" ht="15.75" customHeight="1" x14ac:dyDescent="0.2">
      <c r="A58" s="10" t="s">
        <v>59</v>
      </c>
      <c r="B58" s="14" t="s">
        <v>60</v>
      </c>
      <c r="C58" s="14"/>
      <c r="D58" s="14"/>
    </row>
    <row r="59" spans="1:6" ht="15.75" customHeight="1" x14ac:dyDescent="0.2">
      <c r="A59" s="10" t="s">
        <v>61</v>
      </c>
      <c r="B59" s="14" t="s">
        <v>62</v>
      </c>
      <c r="C59" s="14"/>
      <c r="D59" s="14"/>
    </row>
    <row r="60" spans="1:6" ht="15.75" customHeight="1" x14ac:dyDescent="0.2">
      <c r="A60" s="10" t="s">
        <v>63</v>
      </c>
      <c r="B60" s="14" t="s">
        <v>64</v>
      </c>
      <c r="C60" s="14"/>
      <c r="D60" s="14"/>
    </row>
    <row r="61" spans="1:6" ht="17.25" customHeight="1" x14ac:dyDescent="0.2">
      <c r="A61" s="10" t="s">
        <v>65</v>
      </c>
      <c r="B61" s="14" t="s">
        <v>66</v>
      </c>
      <c r="C61" s="14"/>
      <c r="D61" s="14"/>
    </row>
    <row r="62" spans="1:6" x14ac:dyDescent="0.2">
      <c r="A62" s="10" t="s">
        <v>67</v>
      </c>
      <c r="B62" s="14" t="s">
        <v>68</v>
      </c>
      <c r="C62" s="14"/>
      <c r="D62" s="14"/>
    </row>
    <row r="63" spans="1:6" ht="24" customHeight="1" x14ac:dyDescent="0.2">
      <c r="A63" s="10" t="s">
        <v>69</v>
      </c>
      <c r="B63" s="14" t="s">
        <v>70</v>
      </c>
      <c r="C63" s="14"/>
      <c r="D63" s="14"/>
    </row>
    <row r="64" spans="1:6" ht="11.25" customHeight="1" x14ac:dyDescent="0.2">
      <c r="A64" s="10" t="s">
        <v>19</v>
      </c>
      <c r="B64" s="14"/>
      <c r="C64" s="14"/>
      <c r="D64" s="14"/>
    </row>
    <row r="65" spans="1:4" ht="14.25" customHeight="1" x14ac:dyDescent="0.2">
      <c r="A65" s="10" t="s">
        <v>71</v>
      </c>
      <c r="B65" s="14" t="s">
        <v>72</v>
      </c>
      <c r="C65" s="14"/>
      <c r="D65" s="14"/>
    </row>
    <row r="66" spans="1:4" ht="14.25" customHeight="1" x14ac:dyDescent="0.2">
      <c r="A66" s="10" t="s">
        <v>73</v>
      </c>
      <c r="B66" s="14" t="s">
        <v>74</v>
      </c>
      <c r="C66" s="14"/>
      <c r="D66" s="14"/>
    </row>
    <row r="67" spans="1:4" ht="14.25" customHeight="1" x14ac:dyDescent="0.2">
      <c r="A67" s="10" t="s">
        <v>75</v>
      </c>
      <c r="B67" s="14" t="s">
        <v>76</v>
      </c>
      <c r="C67" s="14"/>
      <c r="D67" s="14"/>
    </row>
    <row r="68" spans="1:4" ht="14.25" customHeight="1" x14ac:dyDescent="0.2">
      <c r="A68" s="10" t="s">
        <v>77</v>
      </c>
      <c r="B68" s="14" t="s">
        <v>78</v>
      </c>
      <c r="C68" s="14"/>
      <c r="D68" s="14"/>
    </row>
    <row r="69" spans="1:4" ht="20.25" customHeight="1" x14ac:dyDescent="0.2">
      <c r="A69" s="10" t="s">
        <v>79</v>
      </c>
      <c r="B69" s="14" t="s">
        <v>80</v>
      </c>
      <c r="C69" s="16">
        <v>10461</v>
      </c>
      <c r="D69" s="16">
        <v>10689</v>
      </c>
    </row>
    <row r="70" spans="1:4" ht="13.5" customHeight="1" x14ac:dyDescent="0.2">
      <c r="A70" s="10" t="s">
        <v>81</v>
      </c>
      <c r="B70" s="14" t="s">
        <v>82</v>
      </c>
      <c r="C70" s="16">
        <v>4438</v>
      </c>
      <c r="D70" s="16">
        <v>4438</v>
      </c>
    </row>
    <row r="71" spans="1:4" ht="15.75" customHeight="1" x14ac:dyDescent="0.2">
      <c r="A71" s="10" t="s">
        <v>83</v>
      </c>
      <c r="B71" s="14" t="s">
        <v>84</v>
      </c>
      <c r="C71" s="16">
        <v>25263</v>
      </c>
      <c r="D71" s="16">
        <v>12202</v>
      </c>
    </row>
    <row r="72" spans="1:4" ht="13.5" customHeight="1" x14ac:dyDescent="0.2">
      <c r="A72" s="10" t="s">
        <v>85</v>
      </c>
      <c r="B72" s="14" t="s">
        <v>86</v>
      </c>
      <c r="C72" s="14"/>
      <c r="D72" s="14"/>
    </row>
    <row r="73" spans="1:4" ht="20.25" customHeight="1" x14ac:dyDescent="0.2">
      <c r="A73" s="19" t="s">
        <v>87</v>
      </c>
      <c r="B73" s="20" t="s">
        <v>88</v>
      </c>
      <c r="C73" s="21">
        <f>SUM(C22+C26+C27+C33+C36+C39+C42+C43+C44+C45+C46+C47+C49+C50+C63+C69+C70+C71+C72+C30)</f>
        <v>655685</v>
      </c>
      <c r="D73" s="21">
        <f>SUM(D22+D26+D27+D33+D36+D39+D42+D43+D44+D45+D46+D47+D49+D50+D63+D69+D70+D71+D72+D30)</f>
        <v>658002</v>
      </c>
    </row>
    <row r="74" spans="1:4" ht="17.25" customHeight="1" x14ac:dyDescent="0.2">
      <c r="A74" s="10" t="s">
        <v>89</v>
      </c>
      <c r="B74" s="14"/>
      <c r="C74" s="14"/>
      <c r="D74" s="14"/>
    </row>
    <row r="75" spans="1:4" ht="16.5" customHeight="1" x14ac:dyDescent="0.2">
      <c r="A75" s="10" t="s">
        <v>90</v>
      </c>
      <c r="B75" s="14" t="s">
        <v>91</v>
      </c>
      <c r="C75" s="14"/>
      <c r="D75" s="14"/>
    </row>
    <row r="76" spans="1:4" ht="18.75" customHeight="1" x14ac:dyDescent="0.2">
      <c r="A76" s="10" t="s">
        <v>92</v>
      </c>
      <c r="B76" s="14" t="s">
        <v>93</v>
      </c>
      <c r="C76" s="14"/>
      <c r="D76" s="14"/>
    </row>
    <row r="77" spans="1:4" ht="18.75" customHeight="1" x14ac:dyDescent="0.2">
      <c r="A77" s="10" t="s">
        <v>94</v>
      </c>
      <c r="B77" s="14" t="s">
        <v>95</v>
      </c>
      <c r="C77" s="14"/>
      <c r="D77" s="14"/>
    </row>
    <row r="78" spans="1:4" ht="18.75" customHeight="1" x14ac:dyDescent="0.2">
      <c r="A78" s="10" t="s">
        <v>96</v>
      </c>
      <c r="B78" s="14" t="s">
        <v>97</v>
      </c>
      <c r="C78" s="14"/>
      <c r="D78" s="14"/>
    </row>
    <row r="79" spans="1:4" x14ac:dyDescent="0.2">
      <c r="A79" s="10" t="s">
        <v>98</v>
      </c>
      <c r="B79" s="14" t="s">
        <v>99</v>
      </c>
      <c r="C79" s="16">
        <v>10614</v>
      </c>
      <c r="D79" s="16">
        <v>11650</v>
      </c>
    </row>
    <row r="80" spans="1:4" ht="17.25" customHeight="1" x14ac:dyDescent="0.2">
      <c r="A80" s="10" t="s">
        <v>100</v>
      </c>
      <c r="B80" s="14" t="s">
        <v>101</v>
      </c>
      <c r="C80" s="14"/>
      <c r="D80" s="14"/>
    </row>
    <row r="81" spans="1:4" ht="17.25" customHeight="1" x14ac:dyDescent="0.2">
      <c r="A81" s="10" t="s">
        <v>102</v>
      </c>
      <c r="B81" s="14" t="s">
        <v>103</v>
      </c>
      <c r="C81" s="16">
        <v>15104</v>
      </c>
      <c r="D81" s="16">
        <v>23123</v>
      </c>
    </row>
    <row r="82" spans="1:4" ht="14.25" customHeight="1" x14ac:dyDescent="0.2">
      <c r="A82" s="10" t="s">
        <v>104</v>
      </c>
      <c r="B82" s="14" t="s">
        <v>105</v>
      </c>
      <c r="C82" s="16">
        <v>3722</v>
      </c>
      <c r="D82" s="16">
        <v>7974</v>
      </c>
    </row>
    <row r="83" spans="1:4" ht="12.75" customHeight="1" x14ac:dyDescent="0.2">
      <c r="A83" s="10" t="s">
        <v>19</v>
      </c>
      <c r="B83" s="14"/>
      <c r="C83" s="14"/>
      <c r="D83" s="14"/>
    </row>
    <row r="84" spans="1:4" ht="12" customHeight="1" x14ac:dyDescent="0.2">
      <c r="A84" s="10" t="s">
        <v>106</v>
      </c>
      <c r="B84" s="14" t="s">
        <v>107</v>
      </c>
      <c r="C84" s="14"/>
      <c r="D84" s="14"/>
    </row>
    <row r="85" spans="1:4" ht="11.25" customHeight="1" x14ac:dyDescent="0.2">
      <c r="A85" s="10" t="s">
        <v>108</v>
      </c>
      <c r="B85" s="14" t="s">
        <v>109</v>
      </c>
      <c r="C85" s="14"/>
      <c r="D85" s="14"/>
    </row>
    <row r="86" spans="1:4" ht="13.5" customHeight="1" x14ac:dyDescent="0.2">
      <c r="A86" s="10" t="s">
        <v>110</v>
      </c>
      <c r="B86" s="14" t="s">
        <v>111</v>
      </c>
      <c r="C86" s="14"/>
      <c r="D86" s="14"/>
    </row>
    <row r="87" spans="1:4" ht="14.25" customHeight="1" x14ac:dyDescent="0.2">
      <c r="A87" s="10" t="s">
        <v>112</v>
      </c>
      <c r="B87" s="14" t="s">
        <v>113</v>
      </c>
      <c r="C87" s="14"/>
      <c r="D87" s="14"/>
    </row>
    <row r="88" spans="1:4" ht="14.25" customHeight="1" x14ac:dyDescent="0.2">
      <c r="A88" s="10" t="s">
        <v>114</v>
      </c>
      <c r="B88" s="14" t="s">
        <v>115</v>
      </c>
      <c r="C88" s="14"/>
      <c r="D88" s="14"/>
    </row>
    <row r="89" spans="1:4" ht="15" customHeight="1" x14ac:dyDescent="0.2">
      <c r="A89" s="10" t="s">
        <v>116</v>
      </c>
      <c r="B89" s="14" t="s">
        <v>117</v>
      </c>
      <c r="C89" s="14"/>
      <c r="D89" s="14"/>
    </row>
    <row r="90" spans="1:4" ht="12" customHeight="1" x14ac:dyDescent="0.2">
      <c r="A90" s="10" t="s">
        <v>118</v>
      </c>
      <c r="B90" s="14" t="s">
        <v>119</v>
      </c>
      <c r="C90" s="16">
        <v>2643</v>
      </c>
      <c r="D90" s="16">
        <v>7008</v>
      </c>
    </row>
    <row r="91" spans="1:4" ht="15" customHeight="1" x14ac:dyDescent="0.2">
      <c r="A91" s="10" t="s">
        <v>120</v>
      </c>
      <c r="B91" s="14" t="s">
        <v>121</v>
      </c>
      <c r="C91" s="16">
        <v>217</v>
      </c>
      <c r="D91" s="16">
        <v>57</v>
      </c>
    </row>
    <row r="92" spans="1:4" ht="12" customHeight="1" x14ac:dyDescent="0.2">
      <c r="A92" s="10" t="s">
        <v>122</v>
      </c>
      <c r="B92" s="14" t="s">
        <v>123</v>
      </c>
      <c r="C92" s="14"/>
      <c r="D92" s="14"/>
    </row>
    <row r="93" spans="1:4" ht="11.25" customHeight="1" x14ac:dyDescent="0.2">
      <c r="A93" s="10" t="s">
        <v>124</v>
      </c>
      <c r="B93" s="14" t="s">
        <v>125</v>
      </c>
      <c r="C93" s="16">
        <v>862</v>
      </c>
      <c r="D93" s="16">
        <v>909</v>
      </c>
    </row>
    <row r="94" spans="1:4" ht="15" customHeight="1" x14ac:dyDescent="0.2">
      <c r="A94" s="10" t="s">
        <v>126</v>
      </c>
      <c r="B94" s="14" t="s">
        <v>127</v>
      </c>
      <c r="C94" s="14"/>
      <c r="D94" s="14"/>
    </row>
    <row r="95" spans="1:4" ht="16.5" customHeight="1" x14ac:dyDescent="0.2">
      <c r="A95" s="10" t="s">
        <v>69</v>
      </c>
      <c r="B95" s="14" t="s">
        <v>128</v>
      </c>
      <c r="C95" s="14"/>
      <c r="D95" s="14"/>
    </row>
    <row r="96" spans="1:4" ht="15" customHeight="1" x14ac:dyDescent="0.2">
      <c r="A96" s="10" t="s">
        <v>19</v>
      </c>
      <c r="B96" s="14"/>
      <c r="C96" s="14"/>
      <c r="D96" s="14"/>
    </row>
    <row r="97" spans="1:4" ht="17.25" customHeight="1" x14ac:dyDescent="0.2">
      <c r="A97" s="10" t="s">
        <v>129</v>
      </c>
      <c r="B97" s="14" t="s">
        <v>130</v>
      </c>
      <c r="C97" s="14"/>
      <c r="D97" s="14"/>
    </row>
    <row r="98" spans="1:4" ht="17.25" customHeight="1" x14ac:dyDescent="0.2">
      <c r="A98" s="10" t="s">
        <v>131</v>
      </c>
      <c r="B98" s="14" t="s">
        <v>132</v>
      </c>
      <c r="C98" s="14"/>
      <c r="D98" s="14"/>
    </row>
    <row r="99" spans="1:4" ht="17.25" customHeight="1" x14ac:dyDescent="0.2">
      <c r="A99" s="10" t="s">
        <v>133</v>
      </c>
      <c r="B99" s="14" t="s">
        <v>134</v>
      </c>
      <c r="C99" s="14"/>
      <c r="D99" s="14"/>
    </row>
    <row r="100" spans="1:4" ht="17.25" customHeight="1" x14ac:dyDescent="0.2">
      <c r="A100" s="10" t="s">
        <v>135</v>
      </c>
      <c r="B100" s="14" t="s">
        <v>136</v>
      </c>
      <c r="C100" s="14"/>
      <c r="D100" s="14"/>
    </row>
    <row r="101" spans="1:4" ht="17.25" customHeight="1" x14ac:dyDescent="0.2">
      <c r="A101" s="10" t="s">
        <v>137</v>
      </c>
      <c r="B101" s="14" t="s">
        <v>138</v>
      </c>
      <c r="C101" s="16">
        <v>7703</v>
      </c>
      <c r="D101" s="16">
        <v>8630</v>
      </c>
    </row>
    <row r="102" spans="1:4" ht="17.25" customHeight="1" x14ac:dyDescent="0.2">
      <c r="A102" s="10" t="s">
        <v>139</v>
      </c>
      <c r="B102" s="14" t="s">
        <v>140</v>
      </c>
      <c r="C102" s="14"/>
      <c r="D102" s="14"/>
    </row>
    <row r="103" spans="1:4" ht="15" customHeight="1" x14ac:dyDescent="0.2">
      <c r="A103" s="10" t="s">
        <v>141</v>
      </c>
      <c r="B103" s="14" t="s">
        <v>142</v>
      </c>
      <c r="C103" s="16">
        <v>89</v>
      </c>
      <c r="D103" s="16">
        <v>89</v>
      </c>
    </row>
    <row r="104" spans="1:4" ht="12.75" customHeight="1" x14ac:dyDescent="0.2">
      <c r="A104" s="10" t="s">
        <v>143</v>
      </c>
      <c r="B104" s="14" t="s">
        <v>144</v>
      </c>
      <c r="C104" s="16">
        <v>45</v>
      </c>
      <c r="D104" s="16">
        <v>12</v>
      </c>
    </row>
    <row r="105" spans="1:4" ht="13.5" customHeight="1" x14ac:dyDescent="0.2">
      <c r="A105" s="10" t="s">
        <v>145</v>
      </c>
      <c r="B105" s="14" t="s">
        <v>146</v>
      </c>
      <c r="C105" s="16">
        <v>3</v>
      </c>
      <c r="D105" s="16">
        <v>0</v>
      </c>
    </row>
    <row r="106" spans="1:4" ht="19.5" customHeight="1" x14ac:dyDescent="0.2">
      <c r="A106" s="10" t="s">
        <v>147</v>
      </c>
      <c r="B106" s="14" t="s">
        <v>148</v>
      </c>
      <c r="C106" s="14"/>
      <c r="D106" s="14"/>
    </row>
    <row r="107" spans="1:4" ht="14.25" customHeight="1" x14ac:dyDescent="0.2">
      <c r="A107" s="10" t="s">
        <v>149</v>
      </c>
      <c r="B107" s="14" t="s">
        <v>150</v>
      </c>
      <c r="C107" s="13">
        <f t="shared" ref="C107:D107" si="0">C75+C76+C77+C78+C79+C80+C81+C82+C95+C101+C102+C103+C104+C105+C106</f>
        <v>37280</v>
      </c>
      <c r="D107" s="13">
        <f t="shared" si="0"/>
        <v>51478</v>
      </c>
    </row>
    <row r="108" spans="1:4" ht="20.25" customHeight="1" x14ac:dyDescent="0.2">
      <c r="A108" s="10" t="s">
        <v>151</v>
      </c>
      <c r="B108" s="14"/>
      <c r="C108" s="14"/>
      <c r="D108" s="14"/>
    </row>
    <row r="109" spans="1:4" ht="20.25" customHeight="1" x14ac:dyDescent="0.2">
      <c r="A109" s="10" t="s">
        <v>152</v>
      </c>
      <c r="B109" s="14" t="s">
        <v>153</v>
      </c>
      <c r="C109" s="16">
        <f>C111</f>
        <v>1832479</v>
      </c>
      <c r="D109" s="16">
        <f>D111</f>
        <v>1732479</v>
      </c>
    </row>
    <row r="110" spans="1:4" ht="23.25" customHeight="1" x14ac:dyDescent="0.2">
      <c r="A110" s="10" t="s">
        <v>19</v>
      </c>
      <c r="B110" s="14"/>
      <c r="C110" s="14"/>
      <c r="D110" s="14"/>
    </row>
    <row r="111" spans="1:4" ht="18" customHeight="1" x14ac:dyDescent="0.2">
      <c r="A111" s="10" t="s">
        <v>154</v>
      </c>
      <c r="B111" s="14" t="s">
        <v>155</v>
      </c>
      <c r="C111" s="16">
        <v>1832479</v>
      </c>
      <c r="D111" s="16">
        <v>1732479</v>
      </c>
    </row>
    <row r="112" spans="1:4" ht="15.75" customHeight="1" x14ac:dyDescent="0.2">
      <c r="A112" s="10" t="s">
        <v>156</v>
      </c>
      <c r="B112" s="14" t="s">
        <v>157</v>
      </c>
      <c r="C112" s="14"/>
      <c r="D112" s="14"/>
    </row>
    <row r="113" spans="1:5" ht="18.75" customHeight="1" x14ac:dyDescent="0.2">
      <c r="A113" s="10" t="s">
        <v>158</v>
      </c>
      <c r="B113" s="14" t="s">
        <v>159</v>
      </c>
      <c r="C113" s="16">
        <v>15071</v>
      </c>
      <c r="D113" s="16">
        <v>15071</v>
      </c>
    </row>
    <row r="114" spans="1:5" ht="18.75" customHeight="1" x14ac:dyDescent="0.2">
      <c r="A114" s="10" t="s">
        <v>160</v>
      </c>
      <c r="B114" s="14" t="s">
        <v>161</v>
      </c>
      <c r="C114" s="16">
        <v>-10071</v>
      </c>
      <c r="D114" s="16">
        <v>-10071</v>
      </c>
    </row>
    <row r="115" spans="1:5" ht="19.5" customHeight="1" x14ac:dyDescent="0.2">
      <c r="A115" s="10" t="s">
        <v>162</v>
      </c>
      <c r="B115" s="14" t="s">
        <v>163</v>
      </c>
      <c r="C115" s="14"/>
      <c r="D115" s="14"/>
    </row>
    <row r="116" spans="1:5" ht="33.75" customHeight="1" x14ac:dyDescent="0.2">
      <c r="A116" s="10" t="s">
        <v>164</v>
      </c>
      <c r="B116" s="14" t="s">
        <v>165</v>
      </c>
      <c r="C116" s="14"/>
      <c r="D116" s="14"/>
    </row>
    <row r="117" spans="1:5" ht="15.75" customHeight="1" x14ac:dyDescent="0.2">
      <c r="A117" s="10" t="s">
        <v>166</v>
      </c>
      <c r="B117" s="14" t="s">
        <v>167</v>
      </c>
      <c r="C117" s="14"/>
      <c r="D117" s="14"/>
    </row>
    <row r="118" spans="1:5" ht="27" customHeight="1" x14ac:dyDescent="0.2">
      <c r="A118" s="10" t="s">
        <v>168</v>
      </c>
      <c r="B118" s="14" t="s">
        <v>169</v>
      </c>
      <c r="C118" s="14"/>
      <c r="D118" s="14"/>
    </row>
    <row r="119" spans="1:5" ht="24" customHeight="1" x14ac:dyDescent="0.2">
      <c r="A119" s="10" t="s">
        <v>170</v>
      </c>
      <c r="B119" s="14" t="s">
        <v>171</v>
      </c>
      <c r="C119" s="14"/>
      <c r="D119" s="14"/>
    </row>
    <row r="120" spans="1:5" ht="19.5" customHeight="1" x14ac:dyDescent="0.2">
      <c r="A120" s="10" t="s">
        <v>172</v>
      </c>
      <c r="B120" s="14" t="s">
        <v>173</v>
      </c>
      <c r="C120" s="13">
        <f>C122+C123</f>
        <v>-1219074</v>
      </c>
      <c r="D120" s="13">
        <f>D122+D123</f>
        <v>-1130955</v>
      </c>
    </row>
    <row r="121" spans="1:5" ht="19.5" customHeight="1" x14ac:dyDescent="0.2">
      <c r="A121" s="10" t="s">
        <v>19</v>
      </c>
      <c r="B121" s="14"/>
      <c r="C121" s="13"/>
      <c r="D121" s="13"/>
    </row>
    <row r="122" spans="1:5" ht="17.25" customHeight="1" x14ac:dyDescent="0.2">
      <c r="A122" s="10" t="s">
        <v>174</v>
      </c>
      <c r="B122" s="14" t="s">
        <v>175</v>
      </c>
      <c r="C122" s="13">
        <v>-1130955</v>
      </c>
      <c r="D122" s="13">
        <v>-1026483</v>
      </c>
    </row>
    <row r="123" spans="1:5" ht="15.75" customHeight="1" x14ac:dyDescent="0.2">
      <c r="A123" s="10" t="s">
        <v>176</v>
      </c>
      <c r="B123" s="14" t="s">
        <v>177</v>
      </c>
      <c r="C123" s="13">
        <v>-88119</v>
      </c>
      <c r="D123" s="13">
        <v>-104472</v>
      </c>
    </row>
    <row r="124" spans="1:5" ht="25.5" customHeight="1" x14ac:dyDescent="0.2">
      <c r="A124" s="10" t="s">
        <v>178</v>
      </c>
      <c r="B124" s="14" t="s">
        <v>179</v>
      </c>
      <c r="C124" s="13">
        <f>C120+C113+C114+C109</f>
        <v>618405</v>
      </c>
      <c r="D124" s="13">
        <f>D120+D113+D114+D109</f>
        <v>606524</v>
      </c>
    </row>
    <row r="125" spans="1:5" ht="20.25" customHeight="1" x14ac:dyDescent="0.2">
      <c r="A125" s="19" t="s">
        <v>180</v>
      </c>
      <c r="B125" s="20" t="s">
        <v>181</v>
      </c>
      <c r="C125" s="21">
        <f>C124+C107</f>
        <v>655685</v>
      </c>
      <c r="D125" s="21">
        <f>D124+D107</f>
        <v>658002</v>
      </c>
      <c r="E125" s="15"/>
    </row>
    <row r="126" spans="1:5" ht="20.25" customHeight="1" x14ac:dyDescent="0.2">
      <c r="A126" s="22"/>
      <c r="B126" s="23"/>
      <c r="C126" s="23"/>
      <c r="D126" s="23"/>
    </row>
    <row r="127" spans="1:5" ht="28.5" customHeight="1" x14ac:dyDescent="0.2">
      <c r="A127" s="51" t="str">
        <f>[1]Пр2!B55</f>
        <v>Наименование Акционерное Общество   "Tengri Partners Investment Banking (Kazakhstan)"    Адрес  г. Алматы, пр. Аль-Фараби д.17 блок 4Б, офис 705</v>
      </c>
      <c r="B127" s="52"/>
      <c r="C127" s="52"/>
      <c r="D127" s="52"/>
    </row>
    <row r="128" spans="1:5" ht="20.25" customHeight="1" x14ac:dyDescent="0.2">
      <c r="A128" s="24" t="str">
        <f>[1]Пр2!B56</f>
        <v>Телефон 8 (727)3115108</v>
      </c>
      <c r="B128" s="25"/>
      <c r="C128" s="26"/>
      <c r="D128" s="26"/>
    </row>
    <row r="129" spans="1:4" ht="20.25" customHeight="1" x14ac:dyDescent="0.2">
      <c r="A129" s="24" t="str">
        <f>[1]Пр2!B57</f>
        <v>Адрес электронной почты a.tatybayeva@tengripartners.com</v>
      </c>
      <c r="B129" s="25"/>
      <c r="C129" s="26"/>
      <c r="D129" s="26"/>
    </row>
    <row r="130" spans="1:4" ht="20.25" customHeight="1" x14ac:dyDescent="0.2">
      <c r="A130" s="24"/>
      <c r="B130" s="25"/>
      <c r="C130" s="26"/>
      <c r="D130" s="26"/>
    </row>
    <row r="131" spans="1:4" ht="20.25" customHeight="1" x14ac:dyDescent="0.2">
      <c r="A131" s="24" t="str">
        <f>[1]Пр2!B59</f>
        <v xml:space="preserve">Исполнитель , тел 3115108  _________________________                                 </v>
      </c>
      <c r="B131" s="25"/>
      <c r="C131" s="26"/>
      <c r="D131" s="26"/>
    </row>
    <row r="132" spans="1:4" ht="20.25" customHeight="1" x14ac:dyDescent="0.2">
      <c r="A132" s="24"/>
      <c r="B132" s="25"/>
      <c r="C132" s="26"/>
      <c r="D132" s="26"/>
    </row>
    <row r="133" spans="1:4" x14ac:dyDescent="0.2">
      <c r="A133" s="24" t="str">
        <f>[1]Пр2!B62</f>
        <v>Главный бухгалтер или лицо, уполномоченное на подписание отчета</v>
      </c>
      <c r="B133" s="25"/>
      <c r="C133" s="26"/>
      <c r="D133" s="26"/>
    </row>
    <row r="134" spans="1:4" s="27" customFormat="1" x14ac:dyDescent="0.2">
      <c r="A134" s="24" t="str">
        <f>[1]Пр2!B63</f>
        <v xml:space="preserve">Татыбаева А.Т., тел 3115108  _________________________                                 </v>
      </c>
      <c r="B134" s="25"/>
      <c r="C134" s="26"/>
      <c r="D134" s="26"/>
    </row>
    <row r="135" spans="1:4" s="27" customFormat="1" x14ac:dyDescent="0.2">
      <c r="A135" s="24" t="str">
        <f>[1]Пр2!B64</f>
        <v>фамилия, имя и отчество (при его наличии) подпись, телефон</v>
      </c>
      <c r="B135" s="25"/>
      <c r="C135" s="26"/>
      <c r="D135" s="26"/>
    </row>
    <row r="136" spans="1:4" s="27" customFormat="1" x14ac:dyDescent="0.2">
      <c r="A136" s="24"/>
      <c r="B136" s="25"/>
      <c r="C136" s="26"/>
      <c r="D136" s="26"/>
    </row>
    <row r="137" spans="1:4" s="27" customFormat="1" x14ac:dyDescent="0.2">
      <c r="A137" s="24" t="str">
        <f>[1]Пр2!B66</f>
        <v>Руководитель или лицо, уполномоченное им на подписание отчета</v>
      </c>
      <c r="B137" s="25"/>
      <c r="C137" s="26"/>
      <c r="D137" s="26"/>
    </row>
    <row r="138" spans="1:4" s="27" customFormat="1" x14ac:dyDescent="0.2">
      <c r="A138" s="24" t="str">
        <f>[1]Пр2!B67</f>
        <v>Председатель Правления Чакалиди И.В. , 3115107           ____________________</v>
      </c>
      <c r="B138" s="25"/>
      <c r="C138" s="26"/>
      <c r="D138" s="26"/>
    </row>
    <row r="139" spans="1:4" s="27" customFormat="1" x14ac:dyDescent="0.2">
      <c r="A139" s="24" t="str">
        <f>[1]Пр2!B68</f>
        <v>фамилия, имя и отчество (при его наличии) подпись, телефон</v>
      </c>
      <c r="B139" s="25"/>
      <c r="C139" s="26"/>
      <c r="D139" s="26"/>
    </row>
    <row r="140" spans="1:4" s="27" customFormat="1" ht="17.25" customHeight="1" x14ac:dyDescent="0.2">
      <c r="A140" s="24" t="s">
        <v>182</v>
      </c>
      <c r="B140" s="25"/>
      <c r="C140" s="26"/>
      <c r="D140" s="26"/>
    </row>
    <row r="141" spans="1:4" ht="19.5" customHeight="1" x14ac:dyDescent="0.2">
      <c r="A141" s="28"/>
      <c r="B141" s="28"/>
      <c r="C141" s="32">
        <f>C125-C73</f>
        <v>0</v>
      </c>
      <c r="D141" s="32">
        <f>D125-D73</f>
        <v>0</v>
      </c>
    </row>
    <row r="142" spans="1:4" ht="24" customHeight="1" x14ac:dyDescent="0.2">
      <c r="A142" s="28"/>
      <c r="B142" s="28"/>
      <c r="C142" s="9"/>
      <c r="D142" s="9"/>
    </row>
    <row r="148" spans="2:4" ht="12" customHeight="1" x14ac:dyDescent="0.2">
      <c r="B148" s="29"/>
      <c r="C148" s="33"/>
      <c r="D148" s="33"/>
    </row>
    <row r="149" spans="2:4" x14ac:dyDescent="0.2">
      <c r="B149" s="29"/>
      <c r="C149" s="33"/>
      <c r="D149" s="33"/>
    </row>
    <row r="150" spans="2:4" x14ac:dyDescent="0.2">
      <c r="B150" s="29"/>
      <c r="C150" s="33"/>
      <c r="D150" s="33"/>
    </row>
    <row r="151" spans="2:4" x14ac:dyDescent="0.2">
      <c r="B151" s="29"/>
      <c r="C151" s="33"/>
      <c r="D151" s="33"/>
    </row>
    <row r="153" spans="2:4" x14ac:dyDescent="0.2">
      <c r="B153" s="30"/>
      <c r="C153" s="34"/>
      <c r="D153" s="34"/>
    </row>
  </sheetData>
  <mergeCells count="5">
    <mergeCell ref="A7:D7"/>
    <mergeCell ref="A8:D8"/>
    <mergeCell ref="A9:D9"/>
    <mergeCell ref="A10:D10"/>
    <mergeCell ref="A127:D127"/>
  </mergeCells>
  <hyperlinks>
    <hyperlink ref="A11" r:id="rId1" display="https://online.zakon.kz/037987/www.nationalbank.kz" xr:uid="{E1A4A437-7435-49AF-874C-1AEEABE0D6E4}"/>
  </hyperlinks>
  <pageMargins left="0" right="0" top="0" bottom="0" header="0" footer="0"/>
  <pageSetup paperSize="9" scale="69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0A66A-65CD-4BBD-9743-3FA24BE0039C}">
  <sheetPr>
    <tabColor theme="9" tint="0.79998168889431442"/>
    <pageSetUpPr fitToPage="1"/>
  </sheetPr>
  <dimension ref="A1:I138"/>
  <sheetViews>
    <sheetView tabSelected="1" view="pageBreakPreview" topLeftCell="A70" zoomScale="93" zoomScaleNormal="100" zoomScaleSheetLayoutView="93" workbookViewId="0">
      <selection activeCell="A123" sqref="A123:F123"/>
    </sheetView>
  </sheetViews>
  <sheetFormatPr defaultRowHeight="12.75" x14ac:dyDescent="0.2"/>
  <cols>
    <col min="1" max="1" width="67.85546875" style="35" customWidth="1"/>
    <col min="2" max="6" width="15.42578125" style="36" customWidth="1"/>
    <col min="7" max="236" width="9.140625" style="35"/>
    <col min="237" max="237" width="65.140625" style="35" customWidth="1"/>
    <col min="238" max="242" width="15.42578125" style="35" customWidth="1"/>
    <col min="243" max="245" width="10.140625" style="35" customWidth="1"/>
    <col min="246" max="246" width="14.7109375" style="35" customWidth="1"/>
    <col min="247" max="247" width="1.42578125" style="35" customWidth="1"/>
    <col min="248" max="255" width="13.5703125" style="35" customWidth="1"/>
    <col min="256" max="257" width="16.42578125" style="35" customWidth="1"/>
    <col min="258" max="492" width="9.140625" style="35"/>
    <col min="493" max="493" width="65.140625" style="35" customWidth="1"/>
    <col min="494" max="498" width="15.42578125" style="35" customWidth="1"/>
    <col min="499" max="501" width="10.140625" style="35" customWidth="1"/>
    <col min="502" max="502" width="14.7109375" style="35" customWidth="1"/>
    <col min="503" max="503" width="1.42578125" style="35" customWidth="1"/>
    <col min="504" max="511" width="13.5703125" style="35" customWidth="1"/>
    <col min="512" max="513" width="16.42578125" style="35" customWidth="1"/>
    <col min="514" max="748" width="9.140625" style="35"/>
    <col min="749" max="749" width="65.140625" style="35" customWidth="1"/>
    <col min="750" max="754" width="15.42578125" style="35" customWidth="1"/>
    <col min="755" max="757" width="10.140625" style="35" customWidth="1"/>
    <col min="758" max="758" width="14.7109375" style="35" customWidth="1"/>
    <col min="759" max="759" width="1.42578125" style="35" customWidth="1"/>
    <col min="760" max="767" width="13.5703125" style="35" customWidth="1"/>
    <col min="768" max="769" width="16.42578125" style="35" customWidth="1"/>
    <col min="770" max="1004" width="9.140625" style="35"/>
    <col min="1005" max="1005" width="65.140625" style="35" customWidth="1"/>
    <col min="1006" max="1010" width="15.42578125" style="35" customWidth="1"/>
    <col min="1011" max="1013" width="10.140625" style="35" customWidth="1"/>
    <col min="1014" max="1014" width="14.7109375" style="35" customWidth="1"/>
    <col min="1015" max="1015" width="1.42578125" style="35" customWidth="1"/>
    <col min="1016" max="1023" width="13.5703125" style="35" customWidth="1"/>
    <col min="1024" max="1025" width="16.42578125" style="35" customWidth="1"/>
    <col min="1026" max="1260" width="9.140625" style="35"/>
    <col min="1261" max="1261" width="65.140625" style="35" customWidth="1"/>
    <col min="1262" max="1266" width="15.42578125" style="35" customWidth="1"/>
    <col min="1267" max="1269" width="10.140625" style="35" customWidth="1"/>
    <col min="1270" max="1270" width="14.7109375" style="35" customWidth="1"/>
    <col min="1271" max="1271" width="1.42578125" style="35" customWidth="1"/>
    <col min="1272" max="1279" width="13.5703125" style="35" customWidth="1"/>
    <col min="1280" max="1281" width="16.42578125" style="35" customWidth="1"/>
    <col min="1282" max="1516" width="9.140625" style="35"/>
    <col min="1517" max="1517" width="65.140625" style="35" customWidth="1"/>
    <col min="1518" max="1522" width="15.42578125" style="35" customWidth="1"/>
    <col min="1523" max="1525" width="10.140625" style="35" customWidth="1"/>
    <col min="1526" max="1526" width="14.7109375" style="35" customWidth="1"/>
    <col min="1527" max="1527" width="1.42578125" style="35" customWidth="1"/>
    <col min="1528" max="1535" width="13.5703125" style="35" customWidth="1"/>
    <col min="1536" max="1537" width="16.42578125" style="35" customWidth="1"/>
    <col min="1538" max="1772" width="9.140625" style="35"/>
    <col min="1773" max="1773" width="65.140625" style="35" customWidth="1"/>
    <col min="1774" max="1778" width="15.42578125" style="35" customWidth="1"/>
    <col min="1779" max="1781" width="10.140625" style="35" customWidth="1"/>
    <col min="1782" max="1782" width="14.7109375" style="35" customWidth="1"/>
    <col min="1783" max="1783" width="1.42578125" style="35" customWidth="1"/>
    <col min="1784" max="1791" width="13.5703125" style="35" customWidth="1"/>
    <col min="1792" max="1793" width="16.42578125" style="35" customWidth="1"/>
    <col min="1794" max="2028" width="9.140625" style="35"/>
    <col min="2029" max="2029" width="65.140625" style="35" customWidth="1"/>
    <col min="2030" max="2034" width="15.42578125" style="35" customWidth="1"/>
    <col min="2035" max="2037" width="10.140625" style="35" customWidth="1"/>
    <col min="2038" max="2038" width="14.7109375" style="35" customWidth="1"/>
    <col min="2039" max="2039" width="1.42578125" style="35" customWidth="1"/>
    <col min="2040" max="2047" width="13.5703125" style="35" customWidth="1"/>
    <col min="2048" max="2049" width="16.42578125" style="35" customWidth="1"/>
    <col min="2050" max="2284" width="9.140625" style="35"/>
    <col min="2285" max="2285" width="65.140625" style="35" customWidth="1"/>
    <col min="2286" max="2290" width="15.42578125" style="35" customWidth="1"/>
    <col min="2291" max="2293" width="10.140625" style="35" customWidth="1"/>
    <col min="2294" max="2294" width="14.7109375" style="35" customWidth="1"/>
    <col min="2295" max="2295" width="1.42578125" style="35" customWidth="1"/>
    <col min="2296" max="2303" width="13.5703125" style="35" customWidth="1"/>
    <col min="2304" max="2305" width="16.42578125" style="35" customWidth="1"/>
    <col min="2306" max="2540" width="9.140625" style="35"/>
    <col min="2541" max="2541" width="65.140625" style="35" customWidth="1"/>
    <col min="2542" max="2546" width="15.42578125" style="35" customWidth="1"/>
    <col min="2547" max="2549" width="10.140625" style="35" customWidth="1"/>
    <col min="2550" max="2550" width="14.7109375" style="35" customWidth="1"/>
    <col min="2551" max="2551" width="1.42578125" style="35" customWidth="1"/>
    <col min="2552" max="2559" width="13.5703125" style="35" customWidth="1"/>
    <col min="2560" max="2561" width="16.42578125" style="35" customWidth="1"/>
    <col min="2562" max="2796" width="9.140625" style="35"/>
    <col min="2797" max="2797" width="65.140625" style="35" customWidth="1"/>
    <col min="2798" max="2802" width="15.42578125" style="35" customWidth="1"/>
    <col min="2803" max="2805" width="10.140625" style="35" customWidth="1"/>
    <col min="2806" max="2806" width="14.7109375" style="35" customWidth="1"/>
    <col min="2807" max="2807" width="1.42578125" style="35" customWidth="1"/>
    <col min="2808" max="2815" width="13.5703125" style="35" customWidth="1"/>
    <col min="2816" max="2817" width="16.42578125" style="35" customWidth="1"/>
    <col min="2818" max="3052" width="9.140625" style="35"/>
    <col min="3053" max="3053" width="65.140625" style="35" customWidth="1"/>
    <col min="3054" max="3058" width="15.42578125" style="35" customWidth="1"/>
    <col min="3059" max="3061" width="10.140625" style="35" customWidth="1"/>
    <col min="3062" max="3062" width="14.7109375" style="35" customWidth="1"/>
    <col min="3063" max="3063" width="1.42578125" style="35" customWidth="1"/>
    <col min="3064" max="3071" width="13.5703125" style="35" customWidth="1"/>
    <col min="3072" max="3073" width="16.42578125" style="35" customWidth="1"/>
    <col min="3074" max="3308" width="9.140625" style="35"/>
    <col min="3309" max="3309" width="65.140625" style="35" customWidth="1"/>
    <col min="3310" max="3314" width="15.42578125" style="35" customWidth="1"/>
    <col min="3315" max="3317" width="10.140625" style="35" customWidth="1"/>
    <col min="3318" max="3318" width="14.7109375" style="35" customWidth="1"/>
    <col min="3319" max="3319" width="1.42578125" style="35" customWidth="1"/>
    <col min="3320" max="3327" width="13.5703125" style="35" customWidth="1"/>
    <col min="3328" max="3329" width="16.42578125" style="35" customWidth="1"/>
    <col min="3330" max="3564" width="9.140625" style="35"/>
    <col min="3565" max="3565" width="65.140625" style="35" customWidth="1"/>
    <col min="3566" max="3570" width="15.42578125" style="35" customWidth="1"/>
    <col min="3571" max="3573" width="10.140625" style="35" customWidth="1"/>
    <col min="3574" max="3574" width="14.7109375" style="35" customWidth="1"/>
    <col min="3575" max="3575" width="1.42578125" style="35" customWidth="1"/>
    <col min="3576" max="3583" width="13.5703125" style="35" customWidth="1"/>
    <col min="3584" max="3585" width="16.42578125" style="35" customWidth="1"/>
    <col min="3586" max="3820" width="9.140625" style="35"/>
    <col min="3821" max="3821" width="65.140625" style="35" customWidth="1"/>
    <col min="3822" max="3826" width="15.42578125" style="35" customWidth="1"/>
    <col min="3827" max="3829" width="10.140625" style="35" customWidth="1"/>
    <col min="3830" max="3830" width="14.7109375" style="35" customWidth="1"/>
    <col min="3831" max="3831" width="1.42578125" style="35" customWidth="1"/>
    <col min="3832" max="3839" width="13.5703125" style="35" customWidth="1"/>
    <col min="3840" max="3841" width="16.42578125" style="35" customWidth="1"/>
    <col min="3842" max="4076" width="9.140625" style="35"/>
    <col min="4077" max="4077" width="65.140625" style="35" customWidth="1"/>
    <col min="4078" max="4082" width="15.42578125" style="35" customWidth="1"/>
    <col min="4083" max="4085" width="10.140625" style="35" customWidth="1"/>
    <col min="4086" max="4086" width="14.7109375" style="35" customWidth="1"/>
    <col min="4087" max="4087" width="1.42578125" style="35" customWidth="1"/>
    <col min="4088" max="4095" width="13.5703125" style="35" customWidth="1"/>
    <col min="4096" max="4097" width="16.42578125" style="35" customWidth="1"/>
    <col min="4098" max="4332" width="9.140625" style="35"/>
    <col min="4333" max="4333" width="65.140625" style="35" customWidth="1"/>
    <col min="4334" max="4338" width="15.42578125" style="35" customWidth="1"/>
    <col min="4339" max="4341" width="10.140625" style="35" customWidth="1"/>
    <col min="4342" max="4342" width="14.7109375" style="35" customWidth="1"/>
    <col min="4343" max="4343" width="1.42578125" style="35" customWidth="1"/>
    <col min="4344" max="4351" width="13.5703125" style="35" customWidth="1"/>
    <col min="4352" max="4353" width="16.42578125" style="35" customWidth="1"/>
    <col min="4354" max="4588" width="9.140625" style="35"/>
    <col min="4589" max="4589" width="65.140625" style="35" customWidth="1"/>
    <col min="4590" max="4594" width="15.42578125" style="35" customWidth="1"/>
    <col min="4595" max="4597" width="10.140625" style="35" customWidth="1"/>
    <col min="4598" max="4598" width="14.7109375" style="35" customWidth="1"/>
    <col min="4599" max="4599" width="1.42578125" style="35" customWidth="1"/>
    <col min="4600" max="4607" width="13.5703125" style="35" customWidth="1"/>
    <col min="4608" max="4609" width="16.42578125" style="35" customWidth="1"/>
    <col min="4610" max="4844" width="9.140625" style="35"/>
    <col min="4845" max="4845" width="65.140625" style="35" customWidth="1"/>
    <col min="4846" max="4850" width="15.42578125" style="35" customWidth="1"/>
    <col min="4851" max="4853" width="10.140625" style="35" customWidth="1"/>
    <col min="4854" max="4854" width="14.7109375" style="35" customWidth="1"/>
    <col min="4855" max="4855" width="1.42578125" style="35" customWidth="1"/>
    <col min="4856" max="4863" width="13.5703125" style="35" customWidth="1"/>
    <col min="4864" max="4865" width="16.42578125" style="35" customWidth="1"/>
    <col min="4866" max="5100" width="9.140625" style="35"/>
    <col min="5101" max="5101" width="65.140625" style="35" customWidth="1"/>
    <col min="5102" max="5106" width="15.42578125" style="35" customWidth="1"/>
    <col min="5107" max="5109" width="10.140625" style="35" customWidth="1"/>
    <col min="5110" max="5110" width="14.7109375" style="35" customWidth="1"/>
    <col min="5111" max="5111" width="1.42578125" style="35" customWidth="1"/>
    <col min="5112" max="5119" width="13.5703125" style="35" customWidth="1"/>
    <col min="5120" max="5121" width="16.42578125" style="35" customWidth="1"/>
    <col min="5122" max="5356" width="9.140625" style="35"/>
    <col min="5357" max="5357" width="65.140625" style="35" customWidth="1"/>
    <col min="5358" max="5362" width="15.42578125" style="35" customWidth="1"/>
    <col min="5363" max="5365" width="10.140625" style="35" customWidth="1"/>
    <col min="5366" max="5366" width="14.7109375" style="35" customWidth="1"/>
    <col min="5367" max="5367" width="1.42578125" style="35" customWidth="1"/>
    <col min="5368" max="5375" width="13.5703125" style="35" customWidth="1"/>
    <col min="5376" max="5377" width="16.42578125" style="35" customWidth="1"/>
    <col min="5378" max="5612" width="9.140625" style="35"/>
    <col min="5613" max="5613" width="65.140625" style="35" customWidth="1"/>
    <col min="5614" max="5618" width="15.42578125" style="35" customWidth="1"/>
    <col min="5619" max="5621" width="10.140625" style="35" customWidth="1"/>
    <col min="5622" max="5622" width="14.7109375" style="35" customWidth="1"/>
    <col min="5623" max="5623" width="1.42578125" style="35" customWidth="1"/>
    <col min="5624" max="5631" width="13.5703125" style="35" customWidth="1"/>
    <col min="5632" max="5633" width="16.42578125" style="35" customWidth="1"/>
    <col min="5634" max="5868" width="9.140625" style="35"/>
    <col min="5869" max="5869" width="65.140625" style="35" customWidth="1"/>
    <col min="5870" max="5874" width="15.42578125" style="35" customWidth="1"/>
    <col min="5875" max="5877" width="10.140625" style="35" customWidth="1"/>
    <col min="5878" max="5878" width="14.7109375" style="35" customWidth="1"/>
    <col min="5879" max="5879" width="1.42578125" style="35" customWidth="1"/>
    <col min="5880" max="5887" width="13.5703125" style="35" customWidth="1"/>
    <col min="5888" max="5889" width="16.42578125" style="35" customWidth="1"/>
    <col min="5890" max="6124" width="9.140625" style="35"/>
    <col min="6125" max="6125" width="65.140625" style="35" customWidth="1"/>
    <col min="6126" max="6130" width="15.42578125" style="35" customWidth="1"/>
    <col min="6131" max="6133" width="10.140625" style="35" customWidth="1"/>
    <col min="6134" max="6134" width="14.7109375" style="35" customWidth="1"/>
    <col min="6135" max="6135" width="1.42578125" style="35" customWidth="1"/>
    <col min="6136" max="6143" width="13.5703125" style="35" customWidth="1"/>
    <col min="6144" max="6145" width="16.42578125" style="35" customWidth="1"/>
    <col min="6146" max="6380" width="9.140625" style="35"/>
    <col min="6381" max="6381" width="65.140625" style="35" customWidth="1"/>
    <col min="6382" max="6386" width="15.42578125" style="35" customWidth="1"/>
    <col min="6387" max="6389" width="10.140625" style="35" customWidth="1"/>
    <col min="6390" max="6390" width="14.7109375" style="35" customWidth="1"/>
    <col min="6391" max="6391" width="1.42578125" style="35" customWidth="1"/>
    <col min="6392" max="6399" width="13.5703125" style="35" customWidth="1"/>
    <col min="6400" max="6401" width="16.42578125" style="35" customWidth="1"/>
    <col min="6402" max="6636" width="9.140625" style="35"/>
    <col min="6637" max="6637" width="65.140625" style="35" customWidth="1"/>
    <col min="6638" max="6642" width="15.42578125" style="35" customWidth="1"/>
    <col min="6643" max="6645" width="10.140625" style="35" customWidth="1"/>
    <col min="6646" max="6646" width="14.7109375" style="35" customWidth="1"/>
    <col min="6647" max="6647" width="1.42578125" style="35" customWidth="1"/>
    <col min="6648" max="6655" width="13.5703125" style="35" customWidth="1"/>
    <col min="6656" max="6657" width="16.42578125" style="35" customWidth="1"/>
    <col min="6658" max="6892" width="9.140625" style="35"/>
    <col min="6893" max="6893" width="65.140625" style="35" customWidth="1"/>
    <col min="6894" max="6898" width="15.42578125" style="35" customWidth="1"/>
    <col min="6899" max="6901" width="10.140625" style="35" customWidth="1"/>
    <col min="6902" max="6902" width="14.7109375" style="35" customWidth="1"/>
    <col min="6903" max="6903" width="1.42578125" style="35" customWidth="1"/>
    <col min="6904" max="6911" width="13.5703125" style="35" customWidth="1"/>
    <col min="6912" max="6913" width="16.42578125" style="35" customWidth="1"/>
    <col min="6914" max="7148" width="9.140625" style="35"/>
    <col min="7149" max="7149" width="65.140625" style="35" customWidth="1"/>
    <col min="7150" max="7154" width="15.42578125" style="35" customWidth="1"/>
    <col min="7155" max="7157" width="10.140625" style="35" customWidth="1"/>
    <col min="7158" max="7158" width="14.7109375" style="35" customWidth="1"/>
    <col min="7159" max="7159" width="1.42578125" style="35" customWidth="1"/>
    <col min="7160" max="7167" width="13.5703125" style="35" customWidth="1"/>
    <col min="7168" max="7169" width="16.42578125" style="35" customWidth="1"/>
    <col min="7170" max="7404" width="9.140625" style="35"/>
    <col min="7405" max="7405" width="65.140625" style="35" customWidth="1"/>
    <col min="7406" max="7410" width="15.42578125" style="35" customWidth="1"/>
    <col min="7411" max="7413" width="10.140625" style="35" customWidth="1"/>
    <col min="7414" max="7414" width="14.7109375" style="35" customWidth="1"/>
    <col min="7415" max="7415" width="1.42578125" style="35" customWidth="1"/>
    <col min="7416" max="7423" width="13.5703125" style="35" customWidth="1"/>
    <col min="7424" max="7425" width="16.42578125" style="35" customWidth="1"/>
    <col min="7426" max="7660" width="9.140625" style="35"/>
    <col min="7661" max="7661" width="65.140625" style="35" customWidth="1"/>
    <col min="7662" max="7666" width="15.42578125" style="35" customWidth="1"/>
    <col min="7667" max="7669" width="10.140625" style="35" customWidth="1"/>
    <col min="7670" max="7670" width="14.7109375" style="35" customWidth="1"/>
    <col min="7671" max="7671" width="1.42578125" style="35" customWidth="1"/>
    <col min="7672" max="7679" width="13.5703125" style="35" customWidth="1"/>
    <col min="7680" max="7681" width="16.42578125" style="35" customWidth="1"/>
    <col min="7682" max="7916" width="9.140625" style="35"/>
    <col min="7917" max="7917" width="65.140625" style="35" customWidth="1"/>
    <col min="7918" max="7922" width="15.42578125" style="35" customWidth="1"/>
    <col min="7923" max="7925" width="10.140625" style="35" customWidth="1"/>
    <col min="7926" max="7926" width="14.7109375" style="35" customWidth="1"/>
    <col min="7927" max="7927" width="1.42578125" style="35" customWidth="1"/>
    <col min="7928" max="7935" width="13.5703125" style="35" customWidth="1"/>
    <col min="7936" max="7937" width="16.42578125" style="35" customWidth="1"/>
    <col min="7938" max="8172" width="9.140625" style="35"/>
    <col min="8173" max="8173" width="65.140625" style="35" customWidth="1"/>
    <col min="8174" max="8178" width="15.42578125" style="35" customWidth="1"/>
    <col min="8179" max="8181" width="10.140625" style="35" customWidth="1"/>
    <col min="8182" max="8182" width="14.7109375" style="35" customWidth="1"/>
    <col min="8183" max="8183" width="1.42578125" style="35" customWidth="1"/>
    <col min="8184" max="8191" width="13.5703125" style="35" customWidth="1"/>
    <col min="8192" max="8193" width="16.42578125" style="35" customWidth="1"/>
    <col min="8194" max="8428" width="9.140625" style="35"/>
    <col min="8429" max="8429" width="65.140625" style="35" customWidth="1"/>
    <col min="8430" max="8434" width="15.42578125" style="35" customWidth="1"/>
    <col min="8435" max="8437" width="10.140625" style="35" customWidth="1"/>
    <col min="8438" max="8438" width="14.7109375" style="35" customWidth="1"/>
    <col min="8439" max="8439" width="1.42578125" style="35" customWidth="1"/>
    <col min="8440" max="8447" width="13.5703125" style="35" customWidth="1"/>
    <col min="8448" max="8449" width="16.42578125" style="35" customWidth="1"/>
    <col min="8450" max="8684" width="9.140625" style="35"/>
    <col min="8685" max="8685" width="65.140625" style="35" customWidth="1"/>
    <col min="8686" max="8690" width="15.42578125" style="35" customWidth="1"/>
    <col min="8691" max="8693" width="10.140625" style="35" customWidth="1"/>
    <col min="8694" max="8694" width="14.7109375" style="35" customWidth="1"/>
    <col min="8695" max="8695" width="1.42578125" style="35" customWidth="1"/>
    <col min="8696" max="8703" width="13.5703125" style="35" customWidth="1"/>
    <col min="8704" max="8705" width="16.42578125" style="35" customWidth="1"/>
    <col min="8706" max="8940" width="9.140625" style="35"/>
    <col min="8941" max="8941" width="65.140625" style="35" customWidth="1"/>
    <col min="8942" max="8946" width="15.42578125" style="35" customWidth="1"/>
    <col min="8947" max="8949" width="10.140625" style="35" customWidth="1"/>
    <col min="8950" max="8950" width="14.7109375" style="35" customWidth="1"/>
    <col min="8951" max="8951" width="1.42578125" style="35" customWidth="1"/>
    <col min="8952" max="8959" width="13.5703125" style="35" customWidth="1"/>
    <col min="8960" max="8961" width="16.42578125" style="35" customWidth="1"/>
    <col min="8962" max="9196" width="9.140625" style="35"/>
    <col min="9197" max="9197" width="65.140625" style="35" customWidth="1"/>
    <col min="9198" max="9202" width="15.42578125" style="35" customWidth="1"/>
    <col min="9203" max="9205" width="10.140625" style="35" customWidth="1"/>
    <col min="9206" max="9206" width="14.7109375" style="35" customWidth="1"/>
    <col min="9207" max="9207" width="1.42578125" style="35" customWidth="1"/>
    <col min="9208" max="9215" width="13.5703125" style="35" customWidth="1"/>
    <col min="9216" max="9217" width="16.42578125" style="35" customWidth="1"/>
    <col min="9218" max="9452" width="9.140625" style="35"/>
    <col min="9453" max="9453" width="65.140625" style="35" customWidth="1"/>
    <col min="9454" max="9458" width="15.42578125" style="35" customWidth="1"/>
    <col min="9459" max="9461" width="10.140625" style="35" customWidth="1"/>
    <col min="9462" max="9462" width="14.7109375" style="35" customWidth="1"/>
    <col min="9463" max="9463" width="1.42578125" style="35" customWidth="1"/>
    <col min="9464" max="9471" width="13.5703125" style="35" customWidth="1"/>
    <col min="9472" max="9473" width="16.42578125" style="35" customWidth="1"/>
    <col min="9474" max="9708" width="9.140625" style="35"/>
    <col min="9709" max="9709" width="65.140625" style="35" customWidth="1"/>
    <col min="9710" max="9714" width="15.42578125" style="35" customWidth="1"/>
    <col min="9715" max="9717" width="10.140625" style="35" customWidth="1"/>
    <col min="9718" max="9718" width="14.7109375" style="35" customWidth="1"/>
    <col min="9719" max="9719" width="1.42578125" style="35" customWidth="1"/>
    <col min="9720" max="9727" width="13.5703125" style="35" customWidth="1"/>
    <col min="9728" max="9729" width="16.42578125" style="35" customWidth="1"/>
    <col min="9730" max="9964" width="9.140625" style="35"/>
    <col min="9965" max="9965" width="65.140625" style="35" customWidth="1"/>
    <col min="9966" max="9970" width="15.42578125" style="35" customWidth="1"/>
    <col min="9971" max="9973" width="10.140625" style="35" customWidth="1"/>
    <col min="9974" max="9974" width="14.7109375" style="35" customWidth="1"/>
    <col min="9975" max="9975" width="1.42578125" style="35" customWidth="1"/>
    <col min="9976" max="9983" width="13.5703125" style="35" customWidth="1"/>
    <col min="9984" max="9985" width="16.42578125" style="35" customWidth="1"/>
    <col min="9986" max="10220" width="9.140625" style="35"/>
    <col min="10221" max="10221" width="65.140625" style="35" customWidth="1"/>
    <col min="10222" max="10226" width="15.42578125" style="35" customWidth="1"/>
    <col min="10227" max="10229" width="10.140625" style="35" customWidth="1"/>
    <col min="10230" max="10230" width="14.7109375" style="35" customWidth="1"/>
    <col min="10231" max="10231" width="1.42578125" style="35" customWidth="1"/>
    <col min="10232" max="10239" width="13.5703125" style="35" customWidth="1"/>
    <col min="10240" max="10241" width="16.42578125" style="35" customWidth="1"/>
    <col min="10242" max="10476" width="9.140625" style="35"/>
    <col min="10477" max="10477" width="65.140625" style="35" customWidth="1"/>
    <col min="10478" max="10482" width="15.42578125" style="35" customWidth="1"/>
    <col min="10483" max="10485" width="10.140625" style="35" customWidth="1"/>
    <col min="10486" max="10486" width="14.7109375" style="35" customWidth="1"/>
    <col min="10487" max="10487" width="1.42578125" style="35" customWidth="1"/>
    <col min="10488" max="10495" width="13.5703125" style="35" customWidth="1"/>
    <col min="10496" max="10497" width="16.42578125" style="35" customWidth="1"/>
    <col min="10498" max="10732" width="9.140625" style="35"/>
    <col min="10733" max="10733" width="65.140625" style="35" customWidth="1"/>
    <col min="10734" max="10738" width="15.42578125" style="35" customWidth="1"/>
    <col min="10739" max="10741" width="10.140625" style="35" customWidth="1"/>
    <col min="10742" max="10742" width="14.7109375" style="35" customWidth="1"/>
    <col min="10743" max="10743" width="1.42578125" style="35" customWidth="1"/>
    <col min="10744" max="10751" width="13.5703125" style="35" customWidth="1"/>
    <col min="10752" max="10753" width="16.42578125" style="35" customWidth="1"/>
    <col min="10754" max="10988" width="9.140625" style="35"/>
    <col min="10989" max="10989" width="65.140625" style="35" customWidth="1"/>
    <col min="10990" max="10994" width="15.42578125" style="35" customWidth="1"/>
    <col min="10995" max="10997" width="10.140625" style="35" customWidth="1"/>
    <col min="10998" max="10998" width="14.7109375" style="35" customWidth="1"/>
    <col min="10999" max="10999" width="1.42578125" style="35" customWidth="1"/>
    <col min="11000" max="11007" width="13.5703125" style="35" customWidth="1"/>
    <col min="11008" max="11009" width="16.42578125" style="35" customWidth="1"/>
    <col min="11010" max="11244" width="9.140625" style="35"/>
    <col min="11245" max="11245" width="65.140625" style="35" customWidth="1"/>
    <col min="11246" max="11250" width="15.42578125" style="35" customWidth="1"/>
    <col min="11251" max="11253" width="10.140625" style="35" customWidth="1"/>
    <col min="11254" max="11254" width="14.7109375" style="35" customWidth="1"/>
    <col min="11255" max="11255" width="1.42578125" style="35" customWidth="1"/>
    <col min="11256" max="11263" width="13.5703125" style="35" customWidth="1"/>
    <col min="11264" max="11265" width="16.42578125" style="35" customWidth="1"/>
    <col min="11266" max="11500" width="9.140625" style="35"/>
    <col min="11501" max="11501" width="65.140625" style="35" customWidth="1"/>
    <col min="11502" max="11506" width="15.42578125" style="35" customWidth="1"/>
    <col min="11507" max="11509" width="10.140625" style="35" customWidth="1"/>
    <col min="11510" max="11510" width="14.7109375" style="35" customWidth="1"/>
    <col min="11511" max="11511" width="1.42578125" style="35" customWidth="1"/>
    <col min="11512" max="11519" width="13.5703125" style="35" customWidth="1"/>
    <col min="11520" max="11521" width="16.42578125" style="35" customWidth="1"/>
    <col min="11522" max="11756" width="9.140625" style="35"/>
    <col min="11757" max="11757" width="65.140625" style="35" customWidth="1"/>
    <col min="11758" max="11762" width="15.42578125" style="35" customWidth="1"/>
    <col min="11763" max="11765" width="10.140625" style="35" customWidth="1"/>
    <col min="11766" max="11766" width="14.7109375" style="35" customWidth="1"/>
    <col min="11767" max="11767" width="1.42578125" style="35" customWidth="1"/>
    <col min="11768" max="11775" width="13.5703125" style="35" customWidth="1"/>
    <col min="11776" max="11777" width="16.42578125" style="35" customWidth="1"/>
    <col min="11778" max="12012" width="9.140625" style="35"/>
    <col min="12013" max="12013" width="65.140625" style="35" customWidth="1"/>
    <col min="12014" max="12018" width="15.42578125" style="35" customWidth="1"/>
    <col min="12019" max="12021" width="10.140625" style="35" customWidth="1"/>
    <col min="12022" max="12022" width="14.7109375" style="35" customWidth="1"/>
    <col min="12023" max="12023" width="1.42578125" style="35" customWidth="1"/>
    <col min="12024" max="12031" width="13.5703125" style="35" customWidth="1"/>
    <col min="12032" max="12033" width="16.42578125" style="35" customWidth="1"/>
    <col min="12034" max="12268" width="9.140625" style="35"/>
    <col min="12269" max="12269" width="65.140625" style="35" customWidth="1"/>
    <col min="12270" max="12274" width="15.42578125" style="35" customWidth="1"/>
    <col min="12275" max="12277" width="10.140625" style="35" customWidth="1"/>
    <col min="12278" max="12278" width="14.7109375" style="35" customWidth="1"/>
    <col min="12279" max="12279" width="1.42578125" style="35" customWidth="1"/>
    <col min="12280" max="12287" width="13.5703125" style="35" customWidth="1"/>
    <col min="12288" max="12289" width="16.42578125" style="35" customWidth="1"/>
    <col min="12290" max="12524" width="9.140625" style="35"/>
    <col min="12525" max="12525" width="65.140625" style="35" customWidth="1"/>
    <col min="12526" max="12530" width="15.42578125" style="35" customWidth="1"/>
    <col min="12531" max="12533" width="10.140625" style="35" customWidth="1"/>
    <col min="12534" max="12534" width="14.7109375" style="35" customWidth="1"/>
    <col min="12535" max="12535" width="1.42578125" style="35" customWidth="1"/>
    <col min="12536" max="12543" width="13.5703125" style="35" customWidth="1"/>
    <col min="12544" max="12545" width="16.42578125" style="35" customWidth="1"/>
    <col min="12546" max="12780" width="9.140625" style="35"/>
    <col min="12781" max="12781" width="65.140625" style="35" customWidth="1"/>
    <col min="12782" max="12786" width="15.42578125" style="35" customWidth="1"/>
    <col min="12787" max="12789" width="10.140625" style="35" customWidth="1"/>
    <col min="12790" max="12790" width="14.7109375" style="35" customWidth="1"/>
    <col min="12791" max="12791" width="1.42578125" style="35" customWidth="1"/>
    <col min="12792" max="12799" width="13.5703125" style="35" customWidth="1"/>
    <col min="12800" max="12801" width="16.42578125" style="35" customWidth="1"/>
    <col min="12802" max="13036" width="9.140625" style="35"/>
    <col min="13037" max="13037" width="65.140625" style="35" customWidth="1"/>
    <col min="13038" max="13042" width="15.42578125" style="35" customWidth="1"/>
    <col min="13043" max="13045" width="10.140625" style="35" customWidth="1"/>
    <col min="13046" max="13046" width="14.7109375" style="35" customWidth="1"/>
    <col min="13047" max="13047" width="1.42578125" style="35" customWidth="1"/>
    <col min="13048" max="13055" width="13.5703125" style="35" customWidth="1"/>
    <col min="13056" max="13057" width="16.42578125" style="35" customWidth="1"/>
    <col min="13058" max="13292" width="9.140625" style="35"/>
    <col min="13293" max="13293" width="65.140625" style="35" customWidth="1"/>
    <col min="13294" max="13298" width="15.42578125" style="35" customWidth="1"/>
    <col min="13299" max="13301" width="10.140625" style="35" customWidth="1"/>
    <col min="13302" max="13302" width="14.7109375" style="35" customWidth="1"/>
    <col min="13303" max="13303" width="1.42578125" style="35" customWidth="1"/>
    <col min="13304" max="13311" width="13.5703125" style="35" customWidth="1"/>
    <col min="13312" max="13313" width="16.42578125" style="35" customWidth="1"/>
    <col min="13314" max="13548" width="9.140625" style="35"/>
    <col min="13549" max="13549" width="65.140625" style="35" customWidth="1"/>
    <col min="13550" max="13554" width="15.42578125" style="35" customWidth="1"/>
    <col min="13555" max="13557" width="10.140625" style="35" customWidth="1"/>
    <col min="13558" max="13558" width="14.7109375" style="35" customWidth="1"/>
    <col min="13559" max="13559" width="1.42578125" style="35" customWidth="1"/>
    <col min="13560" max="13567" width="13.5703125" style="35" customWidth="1"/>
    <col min="13568" max="13569" width="16.42578125" style="35" customWidth="1"/>
    <col min="13570" max="13804" width="9.140625" style="35"/>
    <col min="13805" max="13805" width="65.140625" style="35" customWidth="1"/>
    <col min="13806" max="13810" width="15.42578125" style="35" customWidth="1"/>
    <col min="13811" max="13813" width="10.140625" style="35" customWidth="1"/>
    <col min="13814" max="13814" width="14.7109375" style="35" customWidth="1"/>
    <col min="13815" max="13815" width="1.42578125" style="35" customWidth="1"/>
    <col min="13816" max="13823" width="13.5703125" style="35" customWidth="1"/>
    <col min="13824" max="13825" width="16.42578125" style="35" customWidth="1"/>
    <col min="13826" max="14060" width="9.140625" style="35"/>
    <col min="14061" max="14061" width="65.140625" style="35" customWidth="1"/>
    <col min="14062" max="14066" width="15.42578125" style="35" customWidth="1"/>
    <col min="14067" max="14069" width="10.140625" style="35" customWidth="1"/>
    <col min="14070" max="14070" width="14.7109375" style="35" customWidth="1"/>
    <col min="14071" max="14071" width="1.42578125" style="35" customWidth="1"/>
    <col min="14072" max="14079" width="13.5703125" style="35" customWidth="1"/>
    <col min="14080" max="14081" width="16.42578125" style="35" customWidth="1"/>
    <col min="14082" max="14316" width="9.140625" style="35"/>
    <col min="14317" max="14317" width="65.140625" style="35" customWidth="1"/>
    <col min="14318" max="14322" width="15.42578125" style="35" customWidth="1"/>
    <col min="14323" max="14325" width="10.140625" style="35" customWidth="1"/>
    <col min="14326" max="14326" width="14.7109375" style="35" customWidth="1"/>
    <col min="14327" max="14327" width="1.42578125" style="35" customWidth="1"/>
    <col min="14328" max="14335" width="13.5703125" style="35" customWidth="1"/>
    <col min="14336" max="14337" width="16.42578125" style="35" customWidth="1"/>
    <col min="14338" max="14572" width="9.140625" style="35"/>
    <col min="14573" max="14573" width="65.140625" style="35" customWidth="1"/>
    <col min="14574" max="14578" width="15.42578125" style="35" customWidth="1"/>
    <col min="14579" max="14581" width="10.140625" style="35" customWidth="1"/>
    <col min="14582" max="14582" width="14.7109375" style="35" customWidth="1"/>
    <col min="14583" max="14583" width="1.42578125" style="35" customWidth="1"/>
    <col min="14584" max="14591" width="13.5703125" style="35" customWidth="1"/>
    <col min="14592" max="14593" width="16.42578125" style="35" customWidth="1"/>
    <col min="14594" max="14828" width="9.140625" style="35"/>
    <col min="14829" max="14829" width="65.140625" style="35" customWidth="1"/>
    <col min="14830" max="14834" width="15.42578125" style="35" customWidth="1"/>
    <col min="14835" max="14837" width="10.140625" style="35" customWidth="1"/>
    <col min="14838" max="14838" width="14.7109375" style="35" customWidth="1"/>
    <col min="14839" max="14839" width="1.42578125" style="35" customWidth="1"/>
    <col min="14840" max="14847" width="13.5703125" style="35" customWidth="1"/>
    <col min="14848" max="14849" width="16.42578125" style="35" customWidth="1"/>
    <col min="14850" max="15084" width="9.140625" style="35"/>
    <col min="15085" max="15085" width="65.140625" style="35" customWidth="1"/>
    <col min="15086" max="15090" width="15.42578125" style="35" customWidth="1"/>
    <col min="15091" max="15093" width="10.140625" style="35" customWidth="1"/>
    <col min="15094" max="15094" width="14.7109375" style="35" customWidth="1"/>
    <col min="15095" max="15095" width="1.42578125" style="35" customWidth="1"/>
    <col min="15096" max="15103" width="13.5703125" style="35" customWidth="1"/>
    <col min="15104" max="15105" width="16.42578125" style="35" customWidth="1"/>
    <col min="15106" max="15340" width="9.140625" style="35"/>
    <col min="15341" max="15341" width="65.140625" style="35" customWidth="1"/>
    <col min="15342" max="15346" width="15.42578125" style="35" customWidth="1"/>
    <col min="15347" max="15349" width="10.140625" style="35" customWidth="1"/>
    <col min="15350" max="15350" width="14.7109375" style="35" customWidth="1"/>
    <col min="15351" max="15351" width="1.42578125" style="35" customWidth="1"/>
    <col min="15352" max="15359" width="13.5703125" style="35" customWidth="1"/>
    <col min="15360" max="15361" width="16.42578125" style="35" customWidth="1"/>
    <col min="15362" max="15596" width="9.140625" style="35"/>
    <col min="15597" max="15597" width="65.140625" style="35" customWidth="1"/>
    <col min="15598" max="15602" width="15.42578125" style="35" customWidth="1"/>
    <col min="15603" max="15605" width="10.140625" style="35" customWidth="1"/>
    <col min="15606" max="15606" width="14.7109375" style="35" customWidth="1"/>
    <col min="15607" max="15607" width="1.42578125" style="35" customWidth="1"/>
    <col min="15608" max="15615" width="13.5703125" style="35" customWidth="1"/>
    <col min="15616" max="15617" width="16.42578125" style="35" customWidth="1"/>
    <col min="15618" max="15852" width="9.140625" style="35"/>
    <col min="15853" max="15853" width="65.140625" style="35" customWidth="1"/>
    <col min="15854" max="15858" width="15.42578125" style="35" customWidth="1"/>
    <col min="15859" max="15861" width="10.140625" style="35" customWidth="1"/>
    <col min="15862" max="15862" width="14.7109375" style="35" customWidth="1"/>
    <col min="15863" max="15863" width="1.42578125" style="35" customWidth="1"/>
    <col min="15864" max="15871" width="13.5703125" style="35" customWidth="1"/>
    <col min="15872" max="15873" width="16.42578125" style="35" customWidth="1"/>
    <col min="15874" max="16108" width="9.140625" style="35"/>
    <col min="16109" max="16109" width="65.140625" style="35" customWidth="1"/>
    <col min="16110" max="16114" width="15.42578125" style="35" customWidth="1"/>
    <col min="16115" max="16117" width="10.140625" style="35" customWidth="1"/>
    <col min="16118" max="16118" width="14.7109375" style="35" customWidth="1"/>
    <col min="16119" max="16119" width="1.42578125" style="35" customWidth="1"/>
    <col min="16120" max="16127" width="13.5703125" style="35" customWidth="1"/>
    <col min="16128" max="16129" width="16.42578125" style="35" customWidth="1"/>
    <col min="16130" max="16384" width="9.140625" style="35"/>
  </cols>
  <sheetData>
    <row r="1" spans="1:6" x14ac:dyDescent="0.2">
      <c r="F1" s="2" t="s">
        <v>183</v>
      </c>
    </row>
    <row r="2" spans="1:6" x14ac:dyDescent="0.2">
      <c r="F2" s="2" t="s">
        <v>1</v>
      </c>
    </row>
    <row r="3" spans="1:6" x14ac:dyDescent="0.2">
      <c r="F3" s="2" t="s">
        <v>2</v>
      </c>
    </row>
    <row r="4" spans="1:6" x14ac:dyDescent="0.2">
      <c r="F4" s="2" t="s">
        <v>3</v>
      </c>
    </row>
    <row r="5" spans="1:6" x14ac:dyDescent="0.2">
      <c r="F5" s="37"/>
    </row>
    <row r="6" spans="1:6" x14ac:dyDescent="0.2">
      <c r="F6" s="2"/>
    </row>
    <row r="7" spans="1:6" x14ac:dyDescent="0.2">
      <c r="A7" s="38"/>
    </row>
    <row r="9" spans="1:6" s="1" customFormat="1" ht="15" customHeight="1" x14ac:dyDescent="0.2">
      <c r="A9" s="49" t="s">
        <v>316</v>
      </c>
      <c r="B9" s="49"/>
      <c r="C9" s="49"/>
      <c r="D9" s="49"/>
      <c r="E9" s="49"/>
      <c r="F9" s="49"/>
    </row>
    <row r="10" spans="1:6" s="1" customFormat="1" x14ac:dyDescent="0.2">
      <c r="A10" s="50" t="s">
        <v>4</v>
      </c>
      <c r="B10" s="50"/>
      <c r="C10" s="50"/>
      <c r="D10" s="50"/>
      <c r="E10" s="50"/>
      <c r="F10" s="50"/>
    </row>
    <row r="11" spans="1:6" s="1" customFormat="1" x14ac:dyDescent="0.2">
      <c r="B11" s="31" t="s">
        <v>5</v>
      </c>
      <c r="C11" s="31"/>
      <c r="D11" s="31"/>
      <c r="E11" s="31"/>
      <c r="F11" s="31"/>
    </row>
    <row r="12" spans="1:6" s="1" customFormat="1" ht="14.25" customHeight="1" x14ac:dyDescent="0.2">
      <c r="A12" s="31" t="str">
        <f>[1]Пр3!B6</f>
        <v>Отчетный период: по состоянию на 01 апреля 2021 года</v>
      </c>
      <c r="B12" s="31"/>
      <c r="C12" s="31"/>
      <c r="D12" s="31"/>
      <c r="E12" s="31"/>
      <c r="F12" s="31"/>
    </row>
    <row r="13" spans="1:6" s="1" customFormat="1" ht="14.25" customHeight="1" x14ac:dyDescent="0.2">
      <c r="A13" s="55" t="s">
        <v>6</v>
      </c>
      <c r="B13" s="56"/>
      <c r="C13" s="56"/>
      <c r="D13" s="56"/>
      <c r="E13" s="56"/>
      <c r="F13" s="56"/>
    </row>
    <row r="14" spans="1:6" s="1" customFormat="1" ht="14.25" customHeight="1" x14ac:dyDescent="0.2">
      <c r="A14" s="55" t="s">
        <v>184</v>
      </c>
      <c r="B14" s="56"/>
      <c r="C14" s="56"/>
      <c r="D14" s="56"/>
      <c r="E14" s="56"/>
      <c r="F14" s="56"/>
    </row>
    <row r="15" spans="1:6" s="1" customFormat="1" ht="14.25" customHeight="1" x14ac:dyDescent="0.2">
      <c r="A15" s="55" t="s">
        <v>8</v>
      </c>
      <c r="B15" s="56"/>
      <c r="C15" s="56"/>
      <c r="D15" s="56"/>
      <c r="E15" s="56"/>
      <c r="F15" s="56"/>
    </row>
    <row r="16" spans="1:6" s="1" customFormat="1" ht="23.25" customHeight="1" x14ac:dyDescent="0.2">
      <c r="A16" s="55" t="s">
        <v>9</v>
      </c>
      <c r="B16" s="56"/>
      <c r="C16" s="56"/>
      <c r="D16" s="56"/>
      <c r="E16" s="56"/>
      <c r="F16" s="56"/>
    </row>
    <row r="17" spans="1:9" s="1" customFormat="1" ht="14.25" customHeight="1" x14ac:dyDescent="0.2">
      <c r="A17" s="55" t="s">
        <v>10</v>
      </c>
      <c r="B17" s="56"/>
      <c r="C17" s="56"/>
      <c r="D17" s="56"/>
      <c r="E17" s="56"/>
      <c r="F17" s="56"/>
    </row>
    <row r="18" spans="1:9" ht="12.75" customHeight="1" x14ac:dyDescent="0.2">
      <c r="A18" s="28" t="s">
        <v>11</v>
      </c>
      <c r="B18" s="39"/>
      <c r="C18" s="39"/>
      <c r="D18" s="39"/>
      <c r="E18" s="39"/>
      <c r="F18" s="4" t="s">
        <v>12</v>
      </c>
    </row>
    <row r="19" spans="1:9" ht="31.5" customHeight="1" x14ac:dyDescent="0.2">
      <c r="A19" s="57" t="s">
        <v>13</v>
      </c>
      <c r="B19" s="58" t="s">
        <v>14</v>
      </c>
      <c r="C19" s="57" t="s">
        <v>185</v>
      </c>
      <c r="D19" s="57" t="s">
        <v>186</v>
      </c>
      <c r="E19" s="57" t="s">
        <v>187</v>
      </c>
      <c r="F19" s="57" t="s">
        <v>188</v>
      </c>
    </row>
    <row r="20" spans="1:9" ht="48.75" customHeight="1" x14ac:dyDescent="0.2">
      <c r="A20" s="57"/>
      <c r="B20" s="58"/>
      <c r="C20" s="57"/>
      <c r="D20" s="57"/>
      <c r="E20" s="57"/>
      <c r="F20" s="57"/>
    </row>
    <row r="21" spans="1:9" x14ac:dyDescent="0.2">
      <c r="A21" s="8">
        <v>1</v>
      </c>
      <c r="B21" s="14">
        <v>2</v>
      </c>
      <c r="C21" s="14"/>
      <c r="D21" s="14"/>
      <c r="E21" s="14"/>
      <c r="F21" s="14"/>
    </row>
    <row r="22" spans="1:9" ht="12.75" customHeight="1" x14ac:dyDescent="0.2">
      <c r="A22" s="10" t="s">
        <v>189</v>
      </c>
      <c r="B22" s="14">
        <v>1</v>
      </c>
      <c r="C22" s="13">
        <f t="shared" ref="C22:F22" si="0">C36+C37</f>
        <v>850</v>
      </c>
      <c r="D22" s="13">
        <f t="shared" si="0"/>
        <v>850</v>
      </c>
      <c r="E22" s="13">
        <f t="shared" si="0"/>
        <v>3178</v>
      </c>
      <c r="F22" s="13">
        <f t="shared" si="0"/>
        <v>3178</v>
      </c>
      <c r="G22" s="40"/>
      <c r="H22" s="40"/>
      <c r="I22" s="40"/>
    </row>
    <row r="23" spans="1:9" ht="19.5" customHeight="1" x14ac:dyDescent="0.2">
      <c r="A23" s="10" t="s">
        <v>19</v>
      </c>
      <c r="B23" s="41"/>
      <c r="C23" s="41"/>
      <c r="D23" s="41"/>
      <c r="E23" s="41"/>
      <c r="F23" s="41"/>
    </row>
    <row r="24" spans="1:9" x14ac:dyDescent="0.2">
      <c r="A24" s="10" t="s">
        <v>190</v>
      </c>
      <c r="B24" s="14" t="s">
        <v>21</v>
      </c>
      <c r="C24" s="14"/>
      <c r="D24" s="14"/>
      <c r="E24" s="14"/>
      <c r="F24" s="14"/>
    </row>
    <row r="25" spans="1:9" x14ac:dyDescent="0.2">
      <c r="A25" s="10" t="s">
        <v>191</v>
      </c>
      <c r="B25" s="14" t="s">
        <v>23</v>
      </c>
      <c r="C25" s="14"/>
      <c r="D25" s="14"/>
      <c r="E25" s="14"/>
      <c r="F25" s="14"/>
      <c r="H25" s="40"/>
    </row>
    <row r="26" spans="1:9" x14ac:dyDescent="0.2">
      <c r="A26" s="10" t="s">
        <v>192</v>
      </c>
      <c r="B26" s="14" t="s">
        <v>193</v>
      </c>
      <c r="C26" s="14"/>
      <c r="D26" s="14"/>
      <c r="E26" s="14"/>
      <c r="F26" s="14"/>
    </row>
    <row r="27" spans="1:9" ht="17.25" customHeight="1" x14ac:dyDescent="0.2">
      <c r="A27" s="10" t="s">
        <v>19</v>
      </c>
      <c r="B27" s="41"/>
      <c r="C27" s="41"/>
      <c r="D27" s="41"/>
      <c r="E27" s="41"/>
      <c r="F27" s="41"/>
    </row>
    <row r="28" spans="1:9" ht="25.5" x14ac:dyDescent="0.2">
      <c r="A28" s="10" t="s">
        <v>194</v>
      </c>
      <c r="B28" s="14" t="s">
        <v>195</v>
      </c>
      <c r="C28" s="14"/>
      <c r="D28" s="14"/>
      <c r="E28" s="14"/>
      <c r="F28" s="14"/>
    </row>
    <row r="29" spans="1:9" ht="25.5" x14ac:dyDescent="0.2">
      <c r="A29" s="10" t="s">
        <v>196</v>
      </c>
      <c r="B29" s="14" t="s">
        <v>197</v>
      </c>
      <c r="C29" s="14"/>
      <c r="D29" s="14"/>
      <c r="E29" s="14"/>
      <c r="F29" s="14"/>
    </row>
    <row r="30" spans="1:9" ht="25.5" x14ac:dyDescent="0.2">
      <c r="A30" s="10" t="s">
        <v>198</v>
      </c>
      <c r="B30" s="14" t="s">
        <v>199</v>
      </c>
      <c r="C30" s="14"/>
      <c r="D30" s="14"/>
      <c r="E30" s="14"/>
      <c r="F30" s="14"/>
    </row>
    <row r="31" spans="1:9" ht="25.5" x14ac:dyDescent="0.2">
      <c r="A31" s="10" t="s">
        <v>200</v>
      </c>
      <c r="B31" s="14" t="s">
        <v>201</v>
      </c>
      <c r="C31" s="14"/>
      <c r="D31" s="14"/>
      <c r="E31" s="14"/>
      <c r="F31" s="14"/>
    </row>
    <row r="32" spans="1:9" ht="38.25" x14ac:dyDescent="0.2">
      <c r="A32" s="10" t="s">
        <v>202</v>
      </c>
      <c r="B32" s="14" t="s">
        <v>203</v>
      </c>
      <c r="C32" s="14"/>
      <c r="D32" s="14"/>
      <c r="E32" s="14"/>
      <c r="F32" s="14"/>
    </row>
    <row r="33" spans="1:8" ht="25.5" x14ac:dyDescent="0.2">
      <c r="A33" s="10" t="s">
        <v>204</v>
      </c>
      <c r="B33" s="14" t="s">
        <v>205</v>
      </c>
      <c r="C33" s="14"/>
      <c r="D33" s="14"/>
      <c r="E33" s="14"/>
      <c r="F33" s="14"/>
    </row>
    <row r="34" spans="1:8" ht="25.5" customHeight="1" x14ac:dyDescent="0.2">
      <c r="A34" s="10" t="s">
        <v>206</v>
      </c>
      <c r="B34" s="14" t="s">
        <v>207</v>
      </c>
      <c r="C34" s="14"/>
      <c r="D34" s="14"/>
      <c r="E34" s="14"/>
      <c r="F34" s="14"/>
    </row>
    <row r="35" spans="1:8" ht="25.5" x14ac:dyDescent="0.2">
      <c r="A35" s="10" t="s">
        <v>208</v>
      </c>
      <c r="B35" s="14" t="s">
        <v>209</v>
      </c>
      <c r="C35" s="14"/>
      <c r="D35" s="14"/>
      <c r="E35" s="14"/>
      <c r="F35" s="14"/>
      <c r="G35" s="40"/>
      <c r="H35" s="40"/>
    </row>
    <row r="36" spans="1:8" x14ac:dyDescent="0.2">
      <c r="A36" s="10" t="s">
        <v>210</v>
      </c>
      <c r="B36" s="14" t="s">
        <v>211</v>
      </c>
      <c r="C36" s="13">
        <v>850</v>
      </c>
      <c r="D36" s="13">
        <v>850</v>
      </c>
      <c r="E36" s="13">
        <v>3178</v>
      </c>
      <c r="F36" s="13">
        <v>3178</v>
      </c>
      <c r="G36" s="40"/>
      <c r="H36" s="40"/>
    </row>
    <row r="37" spans="1:8" x14ac:dyDescent="0.2">
      <c r="A37" s="10" t="s">
        <v>212</v>
      </c>
      <c r="B37" s="14" t="s">
        <v>213</v>
      </c>
      <c r="C37" s="14"/>
      <c r="D37" s="14"/>
      <c r="E37" s="14"/>
      <c r="F37" s="14"/>
    </row>
    <row r="38" spans="1:8" x14ac:dyDescent="0.2">
      <c r="A38" s="10" t="s">
        <v>214</v>
      </c>
      <c r="B38" s="14">
        <v>2</v>
      </c>
      <c r="C38" s="13">
        <f t="shared" ref="C38:F38" si="1">C40+C44+C46+C47+C45+C48+C49+C50+C51</f>
        <v>50174</v>
      </c>
      <c r="D38" s="13">
        <f t="shared" si="1"/>
        <v>50174</v>
      </c>
      <c r="E38" s="13">
        <f t="shared" si="1"/>
        <v>27986</v>
      </c>
      <c r="F38" s="13">
        <f t="shared" si="1"/>
        <v>27986</v>
      </c>
      <c r="G38" s="40"/>
      <c r="H38" s="40"/>
    </row>
    <row r="39" spans="1:8" x14ac:dyDescent="0.2">
      <c r="A39" s="10" t="s">
        <v>19</v>
      </c>
      <c r="B39" s="41"/>
      <c r="C39" s="41"/>
      <c r="D39" s="41"/>
      <c r="E39" s="41"/>
      <c r="F39" s="41"/>
    </row>
    <row r="40" spans="1:8" x14ac:dyDescent="0.2">
      <c r="A40" s="10" t="s">
        <v>215</v>
      </c>
      <c r="B40" s="14" t="s">
        <v>216</v>
      </c>
      <c r="C40" s="13"/>
      <c r="D40" s="13"/>
      <c r="E40" s="13"/>
      <c r="F40" s="13"/>
    </row>
    <row r="41" spans="1:8" x14ac:dyDescent="0.2">
      <c r="A41" s="10" t="s">
        <v>19</v>
      </c>
      <c r="B41" s="41"/>
      <c r="C41" s="13"/>
      <c r="D41" s="13"/>
      <c r="E41" s="13"/>
      <c r="F41" s="13"/>
    </row>
    <row r="42" spans="1:8" x14ac:dyDescent="0.2">
      <c r="A42" s="10" t="s">
        <v>49</v>
      </c>
      <c r="B42" s="14" t="s">
        <v>217</v>
      </c>
      <c r="C42" s="13"/>
      <c r="D42" s="13"/>
      <c r="E42" s="13"/>
      <c r="F42" s="13"/>
    </row>
    <row r="43" spans="1:8" x14ac:dyDescent="0.2">
      <c r="A43" s="10" t="s">
        <v>51</v>
      </c>
      <c r="B43" s="14" t="s">
        <v>218</v>
      </c>
      <c r="C43" s="13"/>
      <c r="D43" s="13"/>
      <c r="E43" s="13"/>
      <c r="F43" s="13"/>
    </row>
    <row r="44" spans="1:8" x14ac:dyDescent="0.2">
      <c r="A44" s="10" t="s">
        <v>53</v>
      </c>
      <c r="B44" s="14" t="s">
        <v>219</v>
      </c>
      <c r="C44" s="13">
        <v>0</v>
      </c>
      <c r="D44" s="13">
        <v>0</v>
      </c>
      <c r="E44" s="13">
        <v>366</v>
      </c>
      <c r="F44" s="13">
        <v>366</v>
      </c>
      <c r="H44" s="40"/>
    </row>
    <row r="45" spans="1:8" x14ac:dyDescent="0.2">
      <c r="A45" s="10" t="s">
        <v>55</v>
      </c>
      <c r="B45" s="14" t="s">
        <v>220</v>
      </c>
      <c r="C45" s="13">
        <v>35558</v>
      </c>
      <c r="D45" s="13">
        <v>35558</v>
      </c>
      <c r="E45" s="13">
        <v>18000</v>
      </c>
      <c r="F45" s="13">
        <v>18000</v>
      </c>
      <c r="G45" s="40"/>
      <c r="H45" s="40"/>
    </row>
    <row r="46" spans="1:8" x14ac:dyDescent="0.2">
      <c r="A46" s="10" t="s">
        <v>59</v>
      </c>
      <c r="B46" s="14" t="s">
        <v>221</v>
      </c>
      <c r="C46" s="13">
        <v>0</v>
      </c>
      <c r="D46" s="13">
        <v>0</v>
      </c>
      <c r="E46" s="13">
        <v>35</v>
      </c>
      <c r="F46" s="13">
        <v>35</v>
      </c>
      <c r="G46" s="40"/>
      <c r="H46" s="40"/>
    </row>
    <row r="47" spans="1:8" x14ac:dyDescent="0.2">
      <c r="A47" s="10" t="s">
        <v>57</v>
      </c>
      <c r="B47" s="14" t="s">
        <v>222</v>
      </c>
      <c r="C47" s="13">
        <v>14616</v>
      </c>
      <c r="D47" s="13">
        <v>14616</v>
      </c>
      <c r="E47" s="13">
        <v>9327</v>
      </c>
      <c r="F47" s="13">
        <v>9327</v>
      </c>
      <c r="G47" s="40"/>
      <c r="H47" s="40"/>
    </row>
    <row r="48" spans="1:8" x14ac:dyDescent="0.2">
      <c r="A48" s="10" t="s">
        <v>61</v>
      </c>
      <c r="B48" s="14" t="s">
        <v>223</v>
      </c>
      <c r="C48" s="13">
        <v>0</v>
      </c>
      <c r="D48" s="13">
        <v>0</v>
      </c>
      <c r="E48" s="13">
        <v>258</v>
      </c>
      <c r="F48" s="13">
        <v>258</v>
      </c>
      <c r="H48" s="40"/>
    </row>
    <row r="49" spans="1:8" x14ac:dyDescent="0.2">
      <c r="A49" s="10" t="s">
        <v>224</v>
      </c>
      <c r="B49" s="14" t="s">
        <v>225</v>
      </c>
      <c r="C49" s="13"/>
      <c r="D49" s="13"/>
      <c r="E49" s="13"/>
      <c r="F49" s="13"/>
      <c r="G49" s="40"/>
      <c r="H49" s="40"/>
    </row>
    <row r="50" spans="1:8" x14ac:dyDescent="0.2">
      <c r="A50" s="10" t="s">
        <v>63</v>
      </c>
      <c r="B50" s="14" t="s">
        <v>226</v>
      </c>
      <c r="C50" s="13"/>
      <c r="D50" s="13"/>
      <c r="E50" s="13"/>
      <c r="F50" s="13"/>
    </row>
    <row r="51" spans="1:8" ht="15" customHeight="1" x14ac:dyDescent="0.2">
      <c r="A51" s="10" t="s">
        <v>65</v>
      </c>
      <c r="B51" s="14" t="s">
        <v>227</v>
      </c>
      <c r="C51" s="14"/>
      <c r="D51" s="14"/>
      <c r="E51" s="14"/>
      <c r="F51" s="14"/>
    </row>
    <row r="52" spans="1:8" x14ac:dyDescent="0.2">
      <c r="A52" s="10" t="s">
        <v>228</v>
      </c>
      <c r="B52" s="14">
        <v>3</v>
      </c>
      <c r="C52" s="14"/>
      <c r="D52" s="14"/>
      <c r="E52" s="14"/>
      <c r="F52" s="14"/>
    </row>
    <row r="53" spans="1:8" ht="36.75" customHeight="1" x14ac:dyDescent="0.2">
      <c r="A53" s="10" t="s">
        <v>229</v>
      </c>
      <c r="B53" s="14">
        <v>4</v>
      </c>
      <c r="C53" s="13">
        <v>0</v>
      </c>
      <c r="D53" s="13">
        <v>0</v>
      </c>
      <c r="E53" s="13">
        <v>123807</v>
      </c>
      <c r="F53" s="13">
        <v>123807</v>
      </c>
    </row>
    <row r="54" spans="1:8" x14ac:dyDescent="0.2">
      <c r="A54" s="10" t="s">
        <v>230</v>
      </c>
      <c r="B54" s="14">
        <v>5</v>
      </c>
      <c r="C54" s="14"/>
      <c r="D54" s="14"/>
      <c r="E54" s="14"/>
      <c r="F54" s="14"/>
    </row>
    <row r="55" spans="1:8" x14ac:dyDescent="0.2">
      <c r="A55" s="10" t="s">
        <v>231</v>
      </c>
      <c r="B55" s="14">
        <v>6</v>
      </c>
      <c r="C55" s="13">
        <v>1109</v>
      </c>
      <c r="D55" s="13">
        <v>1109</v>
      </c>
      <c r="E55" s="13">
        <v>1101</v>
      </c>
      <c r="F55" s="13">
        <v>1101</v>
      </c>
      <c r="G55" s="40"/>
      <c r="H55" s="40"/>
    </row>
    <row r="56" spans="1:8" ht="16.5" customHeight="1" x14ac:dyDescent="0.2">
      <c r="A56" s="10" t="s">
        <v>232</v>
      </c>
      <c r="B56" s="14">
        <v>7</v>
      </c>
      <c r="C56" s="14"/>
      <c r="D56" s="14"/>
      <c r="E56" s="14"/>
      <c r="F56" s="14"/>
    </row>
    <row r="57" spans="1:8" x14ac:dyDescent="0.2">
      <c r="A57" s="10" t="s">
        <v>233</v>
      </c>
      <c r="B57" s="14">
        <v>8</v>
      </c>
      <c r="C57" s="14"/>
      <c r="D57" s="14"/>
      <c r="E57" s="14"/>
      <c r="F57" s="14"/>
      <c r="H57" s="40"/>
    </row>
    <row r="58" spans="1:8" ht="16.5" customHeight="1" x14ac:dyDescent="0.2">
      <c r="A58" s="10" t="s">
        <v>234</v>
      </c>
      <c r="B58" s="14">
        <v>9</v>
      </c>
      <c r="C58" s="14"/>
      <c r="D58" s="14"/>
      <c r="E58" s="14"/>
      <c r="F58" s="14"/>
    </row>
    <row r="59" spans="1:8" ht="13.5" customHeight="1" x14ac:dyDescent="0.2">
      <c r="A59" s="10" t="s">
        <v>235</v>
      </c>
      <c r="B59" s="14">
        <v>10</v>
      </c>
      <c r="C59" s="14"/>
      <c r="D59" s="14"/>
      <c r="E59" s="14"/>
      <c r="F59" s="14"/>
    </row>
    <row r="60" spans="1:8" x14ac:dyDescent="0.2">
      <c r="A60" s="10" t="s">
        <v>19</v>
      </c>
      <c r="B60" s="41"/>
      <c r="C60" s="41"/>
      <c r="D60" s="41"/>
      <c r="E60" s="41"/>
      <c r="F60" s="41"/>
    </row>
    <row r="61" spans="1:8" x14ac:dyDescent="0.2">
      <c r="A61" s="10" t="s">
        <v>236</v>
      </c>
      <c r="B61" s="14" t="s">
        <v>237</v>
      </c>
      <c r="C61" s="14"/>
      <c r="D61" s="14"/>
      <c r="E61" s="14"/>
      <c r="F61" s="14"/>
    </row>
    <row r="62" spans="1:8" x14ac:dyDescent="0.2">
      <c r="A62" s="10" t="s">
        <v>238</v>
      </c>
      <c r="B62" s="14" t="s">
        <v>239</v>
      </c>
      <c r="C62" s="14"/>
      <c r="D62" s="14"/>
      <c r="E62" s="14"/>
      <c r="F62" s="14"/>
    </row>
    <row r="63" spans="1:8" x14ac:dyDescent="0.2">
      <c r="A63" s="10" t="s">
        <v>240</v>
      </c>
      <c r="B63" s="14" t="s">
        <v>241</v>
      </c>
      <c r="C63" s="14"/>
      <c r="D63" s="14"/>
      <c r="E63" s="14"/>
      <c r="F63" s="14"/>
    </row>
    <row r="64" spans="1:8" x14ac:dyDescent="0.2">
      <c r="A64" s="10" t="s">
        <v>242</v>
      </c>
      <c r="B64" s="14" t="s">
        <v>243</v>
      </c>
      <c r="C64" s="14"/>
      <c r="D64" s="14"/>
      <c r="E64" s="14"/>
      <c r="F64" s="14"/>
    </row>
    <row r="65" spans="1:8" ht="26.25" customHeight="1" x14ac:dyDescent="0.2">
      <c r="A65" s="10" t="s">
        <v>244</v>
      </c>
      <c r="B65" s="14">
        <v>11</v>
      </c>
      <c r="C65" s="13">
        <v>372</v>
      </c>
      <c r="D65" s="13">
        <v>372</v>
      </c>
      <c r="E65" s="13">
        <v>29</v>
      </c>
      <c r="F65" s="13">
        <v>29</v>
      </c>
    </row>
    <row r="66" spans="1:8" x14ac:dyDescent="0.2">
      <c r="A66" s="10" t="s">
        <v>245</v>
      </c>
      <c r="B66" s="14">
        <v>12</v>
      </c>
      <c r="C66" s="13">
        <v>497</v>
      </c>
      <c r="D66" s="13">
        <v>497</v>
      </c>
      <c r="E66" s="13">
        <v>129</v>
      </c>
      <c r="F66" s="13">
        <v>129</v>
      </c>
      <c r="G66" s="40"/>
      <c r="H66" s="40"/>
    </row>
    <row r="67" spans="1:8" x14ac:dyDescent="0.2">
      <c r="A67" s="19" t="s">
        <v>246</v>
      </c>
      <c r="B67" s="20">
        <v>13</v>
      </c>
      <c r="C67" s="42">
        <f t="shared" ref="C67:F67" si="2">C22+C38+C52+C53+C55+C54+C56+C57+C58+C59+C65+C66+C32</f>
        <v>53002</v>
      </c>
      <c r="D67" s="42">
        <f t="shared" si="2"/>
        <v>53002</v>
      </c>
      <c r="E67" s="42">
        <f t="shared" si="2"/>
        <v>156230</v>
      </c>
      <c r="F67" s="42">
        <f t="shared" si="2"/>
        <v>156230</v>
      </c>
      <c r="G67" s="40"/>
      <c r="H67" s="40"/>
    </row>
    <row r="68" spans="1:8" x14ac:dyDescent="0.2">
      <c r="A68" s="10" t="s">
        <v>247</v>
      </c>
      <c r="B68" s="14">
        <v>14</v>
      </c>
      <c r="C68" s="14"/>
      <c r="D68" s="14"/>
      <c r="E68" s="14"/>
      <c r="F68" s="14"/>
    </row>
    <row r="69" spans="1:8" x14ac:dyDescent="0.2">
      <c r="A69" s="10" t="s">
        <v>19</v>
      </c>
      <c r="B69" s="41"/>
      <c r="C69" s="41"/>
      <c r="D69" s="41"/>
      <c r="E69" s="41"/>
      <c r="F69" s="41"/>
    </row>
    <row r="70" spans="1:8" x14ac:dyDescent="0.2">
      <c r="A70" s="10" t="s">
        <v>248</v>
      </c>
      <c r="B70" s="14" t="s">
        <v>249</v>
      </c>
      <c r="C70" s="14"/>
      <c r="D70" s="14"/>
      <c r="E70" s="14"/>
      <c r="F70" s="14"/>
    </row>
    <row r="71" spans="1:8" x14ac:dyDescent="0.2">
      <c r="A71" s="10" t="s">
        <v>250</v>
      </c>
      <c r="B71" s="14" t="s">
        <v>251</v>
      </c>
      <c r="C71" s="14"/>
      <c r="D71" s="14"/>
      <c r="E71" s="14"/>
      <c r="F71" s="14"/>
    </row>
    <row r="72" spans="1:8" x14ac:dyDescent="0.2">
      <c r="A72" s="10" t="s">
        <v>252</v>
      </c>
      <c r="B72" s="14" t="s">
        <v>253</v>
      </c>
      <c r="C72" s="14"/>
      <c r="D72" s="14"/>
      <c r="E72" s="14"/>
      <c r="F72" s="14"/>
    </row>
    <row r="73" spans="1:8" ht="15.75" customHeight="1" x14ac:dyDescent="0.2">
      <c r="A73" s="10" t="s">
        <v>254</v>
      </c>
      <c r="B73" s="14" t="s">
        <v>255</v>
      </c>
      <c r="C73" s="14"/>
      <c r="D73" s="14"/>
      <c r="E73" s="14"/>
      <c r="F73" s="14"/>
    </row>
    <row r="74" spans="1:8" x14ac:dyDescent="0.2">
      <c r="A74" s="10" t="s">
        <v>256</v>
      </c>
      <c r="B74" s="14" t="s">
        <v>44</v>
      </c>
      <c r="C74" s="13">
        <f t="shared" ref="C74:F74" si="3">C76+C77+C78+C79+C80+C81</f>
        <v>47</v>
      </c>
      <c r="D74" s="13">
        <f t="shared" si="3"/>
        <v>47</v>
      </c>
      <c r="E74" s="13">
        <f t="shared" si="3"/>
        <v>7857</v>
      </c>
      <c r="F74" s="13">
        <f t="shared" si="3"/>
        <v>7857</v>
      </c>
      <c r="G74" s="40"/>
      <c r="H74" s="40"/>
    </row>
    <row r="75" spans="1:8" x14ac:dyDescent="0.2">
      <c r="A75" s="10" t="s">
        <v>19</v>
      </c>
      <c r="B75" s="41"/>
      <c r="C75" s="41"/>
      <c r="D75" s="41"/>
      <c r="E75" s="41"/>
      <c r="F75" s="41"/>
      <c r="H75" s="40"/>
    </row>
    <row r="76" spans="1:8" x14ac:dyDescent="0.2">
      <c r="A76" s="10" t="s">
        <v>257</v>
      </c>
      <c r="B76" s="14" t="s">
        <v>258</v>
      </c>
      <c r="C76" s="13"/>
      <c r="D76" s="13"/>
      <c r="E76" s="13"/>
      <c r="F76" s="13"/>
      <c r="H76" s="40"/>
    </row>
    <row r="77" spans="1:8" x14ac:dyDescent="0.2">
      <c r="A77" s="10" t="s">
        <v>259</v>
      </c>
      <c r="B77" s="14" t="s">
        <v>260</v>
      </c>
      <c r="C77" s="13">
        <v>0</v>
      </c>
      <c r="D77" s="13">
        <v>0</v>
      </c>
      <c r="E77" s="13">
        <v>209</v>
      </c>
      <c r="F77" s="13">
        <v>209</v>
      </c>
      <c r="G77" s="40"/>
      <c r="H77" s="40"/>
    </row>
    <row r="78" spans="1:8" x14ac:dyDescent="0.2">
      <c r="A78" s="10" t="s">
        <v>261</v>
      </c>
      <c r="B78" s="14" t="s">
        <v>262</v>
      </c>
      <c r="C78" s="13">
        <v>8</v>
      </c>
      <c r="D78" s="13">
        <v>8</v>
      </c>
      <c r="E78" s="13">
        <v>6858</v>
      </c>
      <c r="F78" s="13">
        <v>6858</v>
      </c>
      <c r="G78" s="40"/>
      <c r="H78" s="40"/>
    </row>
    <row r="79" spans="1:8" x14ac:dyDescent="0.2">
      <c r="A79" s="10" t="s">
        <v>263</v>
      </c>
      <c r="B79" s="14" t="s">
        <v>264</v>
      </c>
      <c r="C79" s="13">
        <v>39</v>
      </c>
      <c r="D79" s="13">
        <v>39</v>
      </c>
      <c r="E79" s="13">
        <v>0</v>
      </c>
      <c r="F79" s="13">
        <v>0</v>
      </c>
      <c r="G79" s="40"/>
      <c r="H79" s="40"/>
    </row>
    <row r="80" spans="1:8" x14ac:dyDescent="0.2">
      <c r="A80" s="10" t="s">
        <v>265</v>
      </c>
      <c r="B80" s="14" t="s">
        <v>266</v>
      </c>
      <c r="C80" s="13"/>
      <c r="D80" s="13"/>
      <c r="E80" s="13"/>
      <c r="F80" s="13"/>
    </row>
    <row r="81" spans="1:8" x14ac:dyDescent="0.2">
      <c r="A81" s="10" t="s">
        <v>267</v>
      </c>
      <c r="B81" s="14" t="s">
        <v>268</v>
      </c>
      <c r="C81" s="13">
        <v>0</v>
      </c>
      <c r="D81" s="13">
        <v>0</v>
      </c>
      <c r="E81" s="13">
        <v>790</v>
      </c>
      <c r="F81" s="13">
        <v>790</v>
      </c>
    </row>
    <row r="82" spans="1:8" ht="15" customHeight="1" x14ac:dyDescent="0.2">
      <c r="A82" s="10" t="s">
        <v>269</v>
      </c>
      <c r="B82" s="14">
        <v>16</v>
      </c>
      <c r="C82" s="14"/>
      <c r="D82" s="14"/>
      <c r="E82" s="14"/>
      <c r="F82" s="14"/>
    </row>
    <row r="83" spans="1:8" x14ac:dyDescent="0.2">
      <c r="A83" s="10" t="s">
        <v>19</v>
      </c>
      <c r="B83" s="41"/>
      <c r="C83" s="41"/>
      <c r="D83" s="41"/>
      <c r="E83" s="41"/>
      <c r="F83" s="41"/>
    </row>
    <row r="84" spans="1:8" x14ac:dyDescent="0.2">
      <c r="A84" s="10" t="s">
        <v>270</v>
      </c>
      <c r="B84" s="14" t="s">
        <v>48</v>
      </c>
      <c r="C84" s="14"/>
      <c r="D84" s="14"/>
      <c r="E84" s="14"/>
      <c r="F84" s="14"/>
    </row>
    <row r="85" spans="1:8" x14ac:dyDescent="0.2">
      <c r="A85" s="10" t="s">
        <v>271</v>
      </c>
      <c r="B85" s="14" t="s">
        <v>54</v>
      </c>
      <c r="C85" s="14"/>
      <c r="D85" s="14"/>
      <c r="E85" s="14"/>
      <c r="F85" s="14"/>
    </row>
    <row r="86" spans="1:8" x14ac:dyDescent="0.2">
      <c r="A86" s="10" t="s">
        <v>272</v>
      </c>
      <c r="B86" s="14" t="s">
        <v>56</v>
      </c>
      <c r="C86" s="14"/>
      <c r="D86" s="14"/>
      <c r="E86" s="14"/>
      <c r="F86" s="14"/>
    </row>
    <row r="87" spans="1:8" x14ac:dyDescent="0.2">
      <c r="A87" s="10" t="s">
        <v>273</v>
      </c>
      <c r="B87" s="14" t="s">
        <v>58</v>
      </c>
      <c r="C87" s="14"/>
      <c r="D87" s="14"/>
      <c r="E87" s="14"/>
      <c r="F87" s="14"/>
    </row>
    <row r="88" spans="1:8" x14ac:dyDescent="0.2">
      <c r="A88" s="10" t="s">
        <v>274</v>
      </c>
      <c r="B88" s="14" t="s">
        <v>60</v>
      </c>
      <c r="C88" s="14"/>
      <c r="D88" s="14"/>
      <c r="E88" s="14"/>
      <c r="F88" s="14"/>
    </row>
    <row r="89" spans="1:8" x14ac:dyDescent="0.2">
      <c r="A89" s="10" t="s">
        <v>275</v>
      </c>
      <c r="B89" s="14">
        <v>17</v>
      </c>
      <c r="C89" s="14"/>
      <c r="D89" s="14"/>
      <c r="E89" s="14"/>
      <c r="F89" s="14"/>
    </row>
    <row r="90" spans="1:8" ht="40.5" customHeight="1" x14ac:dyDescent="0.2">
      <c r="A90" s="10" t="s">
        <v>276</v>
      </c>
      <c r="B90" s="14">
        <v>18</v>
      </c>
      <c r="C90" s="14"/>
      <c r="D90" s="14"/>
      <c r="E90" s="14"/>
      <c r="F90" s="14"/>
    </row>
    <row r="91" spans="1:8" x14ac:dyDescent="0.2">
      <c r="A91" s="10" t="s">
        <v>277</v>
      </c>
      <c r="B91" s="14">
        <v>19</v>
      </c>
      <c r="C91" s="13">
        <v>143</v>
      </c>
      <c r="D91" s="13">
        <v>143</v>
      </c>
      <c r="E91" s="13">
        <v>252</v>
      </c>
      <c r="F91" s="13">
        <v>252</v>
      </c>
      <c r="H91" s="40"/>
    </row>
    <row r="92" spans="1:8" x14ac:dyDescent="0.2">
      <c r="A92" s="10" t="s">
        <v>278</v>
      </c>
      <c r="B92" s="14">
        <v>20</v>
      </c>
      <c r="C92" s="13">
        <v>1312</v>
      </c>
      <c r="D92" s="13">
        <v>1312</v>
      </c>
      <c r="E92" s="13">
        <v>716</v>
      </c>
      <c r="F92" s="13">
        <v>716</v>
      </c>
      <c r="G92" s="40"/>
      <c r="H92" s="40"/>
    </row>
    <row r="93" spans="1:8" ht="15.75" customHeight="1" x14ac:dyDescent="0.2">
      <c r="A93" s="10" t="s">
        <v>279</v>
      </c>
      <c r="B93" s="14">
        <v>21</v>
      </c>
      <c r="C93" s="14"/>
      <c r="D93" s="14"/>
      <c r="E93" s="14"/>
      <c r="F93" s="14"/>
    </row>
    <row r="94" spans="1:8" ht="15.75" customHeight="1" x14ac:dyDescent="0.2">
      <c r="A94" s="10" t="s">
        <v>280</v>
      </c>
      <c r="B94" s="14">
        <v>22</v>
      </c>
      <c r="C94" s="14"/>
      <c r="D94" s="14"/>
      <c r="E94" s="14"/>
      <c r="F94" s="14"/>
    </row>
    <row r="95" spans="1:8" ht="15.75" customHeight="1" x14ac:dyDescent="0.2">
      <c r="A95" s="10" t="s">
        <v>281</v>
      </c>
      <c r="B95" s="14">
        <v>23</v>
      </c>
      <c r="C95" s="14"/>
      <c r="D95" s="14"/>
      <c r="E95" s="14"/>
      <c r="F95" s="14"/>
    </row>
    <row r="96" spans="1:8" ht="15.75" customHeight="1" x14ac:dyDescent="0.2">
      <c r="A96" s="10" t="s">
        <v>282</v>
      </c>
      <c r="B96" s="14">
        <v>24</v>
      </c>
      <c r="C96" s="14"/>
      <c r="D96" s="14"/>
      <c r="E96" s="14"/>
      <c r="F96" s="14"/>
    </row>
    <row r="97" spans="1:8" x14ac:dyDescent="0.2">
      <c r="A97" s="10" t="s">
        <v>19</v>
      </c>
      <c r="B97" s="41"/>
      <c r="C97" s="41"/>
      <c r="D97" s="41"/>
      <c r="E97" s="41"/>
      <c r="F97" s="41"/>
    </row>
    <row r="98" spans="1:8" x14ac:dyDescent="0.2">
      <c r="A98" s="10" t="s">
        <v>236</v>
      </c>
      <c r="B98" s="14" t="s">
        <v>283</v>
      </c>
      <c r="C98" s="14"/>
      <c r="D98" s="14"/>
      <c r="E98" s="14"/>
      <c r="F98" s="14"/>
    </row>
    <row r="99" spans="1:8" x14ac:dyDescent="0.2">
      <c r="A99" s="10" t="s">
        <v>238</v>
      </c>
      <c r="B99" s="14" t="s">
        <v>284</v>
      </c>
      <c r="C99" s="14"/>
      <c r="D99" s="14"/>
      <c r="E99" s="14"/>
      <c r="F99" s="14"/>
    </row>
    <row r="100" spans="1:8" x14ac:dyDescent="0.2">
      <c r="A100" s="10" t="s">
        <v>240</v>
      </c>
      <c r="B100" s="14" t="s">
        <v>285</v>
      </c>
      <c r="C100" s="14"/>
      <c r="D100" s="14"/>
      <c r="E100" s="14"/>
      <c r="F100" s="14"/>
    </row>
    <row r="101" spans="1:8" x14ac:dyDescent="0.2">
      <c r="A101" s="10" t="s">
        <v>242</v>
      </c>
      <c r="B101" s="14" t="s">
        <v>286</v>
      </c>
      <c r="C101" s="14"/>
      <c r="D101" s="14"/>
      <c r="E101" s="14"/>
      <c r="F101" s="14"/>
    </row>
    <row r="102" spans="1:8" ht="28.5" customHeight="1" x14ac:dyDescent="0.2">
      <c r="A102" s="10" t="s">
        <v>287</v>
      </c>
      <c r="B102" s="14">
        <v>25</v>
      </c>
      <c r="C102" s="13">
        <v>906</v>
      </c>
      <c r="D102" s="13">
        <v>906</v>
      </c>
      <c r="E102" s="13">
        <v>4</v>
      </c>
      <c r="F102" s="13">
        <v>4</v>
      </c>
      <c r="G102" s="40"/>
      <c r="H102" s="40"/>
    </row>
    <row r="103" spans="1:8" x14ac:dyDescent="0.2">
      <c r="A103" s="10" t="s">
        <v>288</v>
      </c>
      <c r="B103" s="14">
        <v>26</v>
      </c>
      <c r="C103" s="13">
        <f t="shared" ref="C103:F103" si="4">SUM(C105:C110)</f>
        <v>138713</v>
      </c>
      <c r="D103" s="13">
        <f t="shared" si="4"/>
        <v>138713</v>
      </c>
      <c r="E103" s="13">
        <f t="shared" si="4"/>
        <v>131009</v>
      </c>
      <c r="F103" s="13">
        <f t="shared" si="4"/>
        <v>131009</v>
      </c>
      <c r="G103" s="40"/>
      <c r="H103" s="40"/>
    </row>
    <row r="104" spans="1:8" x14ac:dyDescent="0.2">
      <c r="A104" s="10" t="s">
        <v>19</v>
      </c>
      <c r="B104" s="41"/>
      <c r="C104" s="41"/>
      <c r="D104" s="41"/>
      <c r="E104" s="41"/>
      <c r="F104" s="41"/>
    </row>
    <row r="105" spans="1:8" x14ac:dyDescent="0.2">
      <c r="A105" s="10" t="s">
        <v>289</v>
      </c>
      <c r="B105" s="14" t="s">
        <v>290</v>
      </c>
      <c r="C105" s="13">
        <v>76101</v>
      </c>
      <c r="D105" s="13">
        <v>76101</v>
      </c>
      <c r="E105" s="13">
        <v>80004</v>
      </c>
      <c r="F105" s="13">
        <v>80004</v>
      </c>
      <c r="G105" s="40"/>
      <c r="H105" s="40"/>
    </row>
    <row r="106" spans="1:8" x14ac:dyDescent="0.2">
      <c r="A106" s="10" t="s">
        <v>291</v>
      </c>
      <c r="B106" s="14" t="s">
        <v>292</v>
      </c>
      <c r="C106" s="13">
        <v>348</v>
      </c>
      <c r="D106" s="13">
        <v>348</v>
      </c>
      <c r="E106" s="13">
        <v>373</v>
      </c>
      <c r="F106" s="13">
        <v>373</v>
      </c>
      <c r="G106" s="40"/>
      <c r="H106" s="40"/>
    </row>
    <row r="107" spans="1:8" ht="12.75" customHeight="1" x14ac:dyDescent="0.2">
      <c r="A107" s="10" t="s">
        <v>293</v>
      </c>
      <c r="B107" s="14" t="s">
        <v>294</v>
      </c>
      <c r="C107" s="13">
        <v>53058</v>
      </c>
      <c r="D107" s="13">
        <v>53058</v>
      </c>
      <c r="E107" s="13">
        <v>40187</v>
      </c>
      <c r="F107" s="13">
        <v>40187</v>
      </c>
      <c r="G107" s="40"/>
      <c r="H107" s="40"/>
    </row>
    <row r="108" spans="1:8" x14ac:dyDescent="0.2">
      <c r="A108" s="10" t="s">
        <v>295</v>
      </c>
      <c r="B108" s="14" t="s">
        <v>296</v>
      </c>
      <c r="C108" s="13">
        <v>1784</v>
      </c>
      <c r="D108" s="13">
        <v>1784</v>
      </c>
      <c r="E108" s="13">
        <v>1720</v>
      </c>
      <c r="F108" s="13">
        <v>1720</v>
      </c>
      <c r="G108" s="40"/>
      <c r="H108" s="40"/>
    </row>
    <row r="109" spans="1:8" ht="28.5" customHeight="1" x14ac:dyDescent="0.2">
      <c r="A109" s="10" t="s">
        <v>297</v>
      </c>
      <c r="B109" s="14" t="s">
        <v>298</v>
      </c>
      <c r="C109" s="13">
        <v>7422</v>
      </c>
      <c r="D109" s="13">
        <v>7422</v>
      </c>
      <c r="E109" s="13">
        <v>8725</v>
      </c>
      <c r="F109" s="13">
        <v>8725</v>
      </c>
      <c r="G109" s="40"/>
      <c r="H109" s="40"/>
    </row>
    <row r="110" spans="1:8" x14ac:dyDescent="0.2">
      <c r="A110" s="10" t="s">
        <v>299</v>
      </c>
      <c r="B110" s="14" t="s">
        <v>300</v>
      </c>
      <c r="C110" s="13"/>
      <c r="D110" s="13"/>
      <c r="E110" s="13"/>
      <c r="F110" s="13"/>
    </row>
    <row r="111" spans="1:8" x14ac:dyDescent="0.2">
      <c r="A111" s="10" t="s">
        <v>301</v>
      </c>
      <c r="B111" s="14">
        <v>27</v>
      </c>
      <c r="C111" s="13">
        <v>0</v>
      </c>
      <c r="D111" s="13">
        <v>0</v>
      </c>
      <c r="E111" s="13">
        <v>195</v>
      </c>
      <c r="F111" s="13">
        <v>195</v>
      </c>
      <c r="G111" s="40"/>
      <c r="H111" s="40"/>
    </row>
    <row r="112" spans="1:8" x14ac:dyDescent="0.2">
      <c r="A112" s="19" t="s">
        <v>302</v>
      </c>
      <c r="B112" s="20">
        <v>28</v>
      </c>
      <c r="C112" s="42">
        <f t="shared" ref="C112:F112" si="5">SUM(C74+C68+C82+C89+C90+C91+C92+C93+C94+C95+C96+C102+C103+C111)</f>
        <v>141121</v>
      </c>
      <c r="D112" s="42">
        <f t="shared" si="5"/>
        <v>141121</v>
      </c>
      <c r="E112" s="42">
        <f t="shared" si="5"/>
        <v>140033</v>
      </c>
      <c r="F112" s="42">
        <f t="shared" si="5"/>
        <v>140033</v>
      </c>
      <c r="G112" s="40"/>
      <c r="H112" s="40"/>
    </row>
    <row r="113" spans="1:8" ht="25.5" x14ac:dyDescent="0.2">
      <c r="A113" s="10" t="s">
        <v>303</v>
      </c>
      <c r="B113" s="14">
        <v>29</v>
      </c>
      <c r="C113" s="13">
        <f t="shared" ref="C113:F113" si="6">C67-C112</f>
        <v>-88119</v>
      </c>
      <c r="D113" s="13">
        <f t="shared" si="6"/>
        <v>-88119</v>
      </c>
      <c r="E113" s="13">
        <f t="shared" si="6"/>
        <v>16197</v>
      </c>
      <c r="F113" s="13">
        <f t="shared" si="6"/>
        <v>16197</v>
      </c>
      <c r="G113" s="40"/>
      <c r="H113" s="40"/>
    </row>
    <row r="114" spans="1:8" x14ac:dyDescent="0.2">
      <c r="A114" s="10" t="s">
        <v>304</v>
      </c>
      <c r="B114" s="14">
        <v>30</v>
      </c>
      <c r="C114" s="13"/>
      <c r="D114" s="13"/>
      <c r="E114" s="13"/>
      <c r="F114" s="13"/>
      <c r="G114" s="40"/>
      <c r="H114" s="40"/>
    </row>
    <row r="115" spans="1:8" ht="25.5" x14ac:dyDescent="0.2">
      <c r="A115" s="10" t="s">
        <v>305</v>
      </c>
      <c r="B115" s="14">
        <v>31</v>
      </c>
      <c r="C115" s="13">
        <f t="shared" ref="C115:F115" si="7">C113-C114</f>
        <v>-88119</v>
      </c>
      <c r="D115" s="13">
        <f t="shared" si="7"/>
        <v>-88119</v>
      </c>
      <c r="E115" s="13">
        <f t="shared" si="7"/>
        <v>16197</v>
      </c>
      <c r="F115" s="13">
        <f t="shared" si="7"/>
        <v>16197</v>
      </c>
      <c r="G115" s="40"/>
      <c r="H115" s="40"/>
    </row>
    <row r="116" spans="1:8" x14ac:dyDescent="0.2">
      <c r="A116" s="10" t="s">
        <v>306</v>
      </c>
      <c r="B116" s="14">
        <v>32</v>
      </c>
      <c r="C116" s="13"/>
      <c r="D116" s="13"/>
      <c r="E116" s="13"/>
      <c r="F116" s="13"/>
    </row>
    <row r="117" spans="1:8" x14ac:dyDescent="0.2">
      <c r="A117" s="19" t="s">
        <v>307</v>
      </c>
      <c r="B117" s="20">
        <v>33</v>
      </c>
      <c r="C117" s="42">
        <f t="shared" ref="C117:F117" si="8">C115+C116</f>
        <v>-88119</v>
      </c>
      <c r="D117" s="42">
        <f t="shared" si="8"/>
        <v>-88119</v>
      </c>
      <c r="E117" s="42">
        <f t="shared" si="8"/>
        <v>16197</v>
      </c>
      <c r="F117" s="42">
        <f t="shared" si="8"/>
        <v>16197</v>
      </c>
      <c r="G117" s="40"/>
      <c r="H117" s="40"/>
    </row>
    <row r="118" spans="1:8" x14ac:dyDescent="0.2">
      <c r="A118" s="22"/>
      <c r="B118" s="23"/>
      <c r="C118" s="23"/>
      <c r="D118" s="23"/>
      <c r="E118" s="23"/>
      <c r="F118" s="23"/>
    </row>
    <row r="119" spans="1:8" x14ac:dyDescent="0.2">
      <c r="A119" s="53" t="s">
        <v>308</v>
      </c>
      <c r="B119" s="52"/>
      <c r="C119" s="52"/>
      <c r="D119" s="52"/>
      <c r="E119" s="52"/>
      <c r="F119" s="52"/>
      <c r="H119" s="44"/>
    </row>
    <row r="120" spans="1:8" x14ac:dyDescent="0.2">
      <c r="A120" s="45" t="s">
        <v>309</v>
      </c>
      <c r="B120" s="46"/>
      <c r="C120" s="46"/>
      <c r="D120" s="46"/>
      <c r="E120" s="46"/>
      <c r="F120" s="46"/>
    </row>
    <row r="121" spans="1:8" x14ac:dyDescent="0.2">
      <c r="A121" s="45" t="s">
        <v>310</v>
      </c>
      <c r="B121" s="43"/>
      <c r="C121" s="43"/>
      <c r="D121" s="43"/>
      <c r="E121" s="43"/>
      <c r="F121" s="43"/>
    </row>
    <row r="122" spans="1:8" x14ac:dyDescent="0.2">
      <c r="A122" s="45"/>
      <c r="B122" s="47"/>
      <c r="C122" s="47"/>
      <c r="D122" s="47"/>
      <c r="E122" s="47"/>
      <c r="F122" s="47"/>
    </row>
    <row r="123" spans="1:8" x14ac:dyDescent="0.2">
      <c r="A123" s="53" t="str">
        <f>[1]Пр2!B59</f>
        <v xml:space="preserve">Исполнитель , тел 3115108  _________________________                                 </v>
      </c>
      <c r="B123" s="52"/>
      <c r="C123" s="52"/>
      <c r="D123" s="52"/>
      <c r="E123" s="52"/>
      <c r="F123" s="52"/>
    </row>
    <row r="124" spans="1:8" s="27" customFormat="1" x14ac:dyDescent="0.2">
      <c r="A124" s="53" t="s">
        <v>311</v>
      </c>
      <c r="B124" s="52"/>
      <c r="C124" s="52"/>
      <c r="D124" s="52"/>
      <c r="E124" s="52"/>
      <c r="F124" s="52"/>
    </row>
    <row r="125" spans="1:8" s="27" customFormat="1" x14ac:dyDescent="0.2">
      <c r="A125" s="45"/>
      <c r="B125" s="47"/>
      <c r="C125" s="47"/>
      <c r="D125" s="47"/>
      <c r="E125" s="47"/>
      <c r="F125" s="47"/>
    </row>
    <row r="126" spans="1:8" s="27" customFormat="1" x14ac:dyDescent="0.2">
      <c r="A126" s="53" t="s">
        <v>312</v>
      </c>
      <c r="B126" s="52"/>
      <c r="C126" s="52"/>
      <c r="D126" s="52"/>
      <c r="E126" s="52"/>
      <c r="F126" s="52"/>
    </row>
    <row r="127" spans="1:8" s="27" customFormat="1" x14ac:dyDescent="0.2">
      <c r="A127" s="53" t="str">
        <f>[1]Пр2!B63</f>
        <v xml:space="preserve">Татыбаева А.Т., тел 3115108  _________________________                                 </v>
      </c>
      <c r="B127" s="52"/>
      <c r="C127" s="52"/>
      <c r="D127" s="52"/>
      <c r="E127" s="52"/>
      <c r="F127" s="52"/>
    </row>
    <row r="128" spans="1:8" s="27" customFormat="1" x14ac:dyDescent="0.2">
      <c r="A128" s="53" t="s">
        <v>311</v>
      </c>
      <c r="B128" s="52"/>
      <c r="C128" s="52"/>
      <c r="D128" s="52"/>
      <c r="E128" s="52"/>
      <c r="F128" s="52"/>
    </row>
    <row r="129" spans="1:6" s="27" customFormat="1" x14ac:dyDescent="0.2">
      <c r="A129" s="45"/>
      <c r="B129" s="47"/>
      <c r="C129" s="47"/>
      <c r="D129" s="47"/>
      <c r="E129" s="47"/>
      <c r="F129" s="47"/>
    </row>
    <row r="130" spans="1:6" s="27" customFormat="1" x14ac:dyDescent="0.2">
      <c r="A130" s="53" t="s">
        <v>313</v>
      </c>
      <c r="B130" s="52"/>
      <c r="C130" s="52"/>
      <c r="D130" s="52"/>
      <c r="E130" s="52"/>
      <c r="F130" s="52"/>
    </row>
    <row r="131" spans="1:6" s="27" customFormat="1" x14ac:dyDescent="0.2">
      <c r="A131" s="53" t="s">
        <v>315</v>
      </c>
      <c r="B131" s="52"/>
      <c r="C131" s="52"/>
      <c r="D131" s="52"/>
      <c r="E131" s="52"/>
      <c r="F131" s="52"/>
    </row>
    <row r="132" spans="1:6" s="27" customFormat="1" x14ac:dyDescent="0.2">
      <c r="A132" s="53" t="s">
        <v>311</v>
      </c>
      <c r="B132" s="52"/>
      <c r="C132" s="52"/>
      <c r="D132" s="52"/>
      <c r="E132" s="52"/>
      <c r="F132" s="52"/>
    </row>
    <row r="133" spans="1:6" s="27" customFormat="1" x14ac:dyDescent="0.2">
      <c r="A133" s="45"/>
      <c r="B133" s="47"/>
      <c r="C133" s="47"/>
      <c r="D133" s="47"/>
      <c r="E133" s="47"/>
      <c r="F133" s="47"/>
    </row>
    <row r="134" spans="1:6" s="27" customFormat="1" x14ac:dyDescent="0.2">
      <c r="A134" s="28" t="str">
        <f>'[1]ББ 2021'!A140</f>
        <v>Дата «12»  апреля 2021 года</v>
      </c>
      <c r="B134" s="43"/>
      <c r="C134" s="43"/>
      <c r="D134" s="43"/>
      <c r="E134" s="43"/>
      <c r="F134" s="43"/>
    </row>
    <row r="135" spans="1:6" s="27" customFormat="1" x14ac:dyDescent="0.2">
      <c r="A135" s="24"/>
      <c r="B135" s="25"/>
      <c r="C135" s="25"/>
      <c r="D135" s="25"/>
      <c r="E135" s="25"/>
      <c r="F135" s="25"/>
    </row>
    <row r="136" spans="1:6" s="1" customFormat="1" ht="23.25" customHeight="1" x14ac:dyDescent="0.2">
      <c r="A136" s="54" t="s">
        <v>314</v>
      </c>
      <c r="B136" s="54"/>
      <c r="C136" s="54"/>
      <c r="D136" s="54"/>
      <c r="E136" s="54"/>
      <c r="F136" s="54"/>
    </row>
    <row r="137" spans="1:6" x14ac:dyDescent="0.2">
      <c r="A137" s="28"/>
      <c r="B137" s="48"/>
      <c r="C137" s="48"/>
      <c r="D137" s="48"/>
      <c r="E137" s="48"/>
      <c r="F137" s="48"/>
    </row>
    <row r="138" spans="1:6" x14ac:dyDescent="0.2">
      <c r="A138" s="28"/>
      <c r="B138" s="48"/>
      <c r="C138" s="48"/>
      <c r="D138" s="48"/>
      <c r="E138" s="48"/>
      <c r="F138" s="48"/>
    </row>
  </sheetData>
  <mergeCells count="23">
    <mergeCell ref="A16:F16"/>
    <mergeCell ref="A9:F9"/>
    <mergeCell ref="A10:F10"/>
    <mergeCell ref="A13:F13"/>
    <mergeCell ref="A14:F14"/>
    <mergeCell ref="A15:F15"/>
    <mergeCell ref="A17:F17"/>
    <mergeCell ref="A19:A20"/>
    <mergeCell ref="B19:B20"/>
    <mergeCell ref="C19:C20"/>
    <mergeCell ref="D19:D20"/>
    <mergeCell ref="E19:E20"/>
    <mergeCell ref="F19:F20"/>
    <mergeCell ref="A130:F130"/>
    <mergeCell ref="A131:F131"/>
    <mergeCell ref="A132:F132"/>
    <mergeCell ref="A136:F136"/>
    <mergeCell ref="A119:F119"/>
    <mergeCell ref="A123:F123"/>
    <mergeCell ref="A124:F124"/>
    <mergeCell ref="A126:F126"/>
    <mergeCell ref="A127:F127"/>
    <mergeCell ref="A128:F128"/>
  </mergeCells>
  <hyperlinks>
    <hyperlink ref="A13" r:id="rId1" display="https://online.zakon.kz/037987/www.nationalbank.kz" xr:uid="{63B7AC05-226D-40D3-A7ED-31811B387EB5}"/>
  </hyperlinks>
  <pageMargins left="0" right="0" top="0" bottom="0" header="0" footer="0"/>
  <pageSetup paperSize="9" scale="69" fitToHeight="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ББ 2021</vt:lpstr>
      <vt:lpstr>ОПиУ 2021</vt:lpstr>
      <vt:lpstr>'ББ 2021'!Область_печати</vt:lpstr>
      <vt:lpstr>'ОПиУ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</dc:creator>
  <cp:lastModifiedBy>Aigul TATYBAYEVA</cp:lastModifiedBy>
  <cp:lastPrinted>2021-04-12T05:40:39Z</cp:lastPrinted>
  <dcterms:created xsi:type="dcterms:W3CDTF">2021-04-12T05:19:35Z</dcterms:created>
  <dcterms:modified xsi:type="dcterms:W3CDTF">2021-04-12T09:32:20Z</dcterms:modified>
</cp:coreProperties>
</file>