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ЕПАРТАМЕНТ МОНИТОРИНГА\MONITORING\Deadline\УКПФ\"/>
    </mc:Choice>
  </mc:AlternateContent>
  <xr:revisionPtr revIDLastSave="0" documentId="13_ncr:1_{11D79BFC-4216-4805-8570-23B2897DF3F5}" xr6:coauthVersionLast="46" xr6:coauthVersionMax="46" xr10:uidLastSave="{00000000-0000-0000-0000-000000000000}"/>
  <bookViews>
    <workbookView xWindow="-120" yWindow="-120" windowWidth="21840" windowHeight="13140" xr2:uid="{8CC461FC-DF04-4D5C-B3A9-CDB13E1FC9E6}"/>
  </bookViews>
  <sheets>
    <sheet name="ББ 2021" sheetId="2" r:id="rId1"/>
    <sheet name="ОПиУ 2021" sheetId="3" r:id="rId2"/>
  </sheets>
  <externalReferences>
    <externalReference r:id="rId3"/>
  </externalReferences>
  <definedNames>
    <definedName name="_xlnm._FilterDatabase" localSheetId="1" hidden="1">'ОПиУ 2021'!$A$21:$G$28</definedName>
    <definedName name="q">#REF!</definedName>
    <definedName name="вп">#REF!</definedName>
    <definedName name="_xlnm.Print_Area" localSheetId="0">'ББ 2021'!$A$1:$D$140</definedName>
    <definedName name="_xlnm.Print_Area" localSheetId="1">'ОПиУ 2021'!$A$1:$F$136</definedName>
    <definedName name="ф77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7" i="3" l="1"/>
  <c r="A123" i="3"/>
  <c r="D54" i="3"/>
  <c r="C54" i="3"/>
  <c r="F25" i="3"/>
  <c r="A12" i="3"/>
  <c r="C22" i="2"/>
  <c r="A139" i="2"/>
  <c r="A138" i="2"/>
  <c r="A131" i="3" s="1"/>
  <c r="A137" i="2"/>
  <c r="A135" i="2"/>
  <c r="A134" i="2"/>
  <c r="A133" i="2"/>
  <c r="A131" i="2"/>
  <c r="A129" i="2"/>
  <c r="A128" i="2"/>
  <c r="A127" i="2"/>
  <c r="D120" i="2"/>
  <c r="C120" i="2" s="1"/>
  <c r="C124" i="2" s="1"/>
  <c r="D109" i="2"/>
  <c r="C109" i="2"/>
  <c r="D22" i="2"/>
  <c r="A10" i="2"/>
  <c r="F22" i="3" l="1"/>
  <c r="E22" i="3"/>
  <c r="F38" i="3"/>
  <c r="C38" i="3"/>
  <c r="D74" i="3"/>
  <c r="C22" i="3"/>
  <c r="D22" i="3"/>
  <c r="C103" i="3"/>
  <c r="F74" i="3"/>
  <c r="E74" i="3"/>
  <c r="D38" i="3"/>
  <c r="D124" i="2"/>
  <c r="D73" i="2"/>
  <c r="C73" i="2"/>
  <c r="D82" i="2"/>
  <c r="D107" i="2" s="1"/>
  <c r="C82" i="2"/>
  <c r="C107" i="2" s="1"/>
  <c r="C125" i="2" s="1"/>
  <c r="C67" i="3" l="1"/>
  <c r="D67" i="3"/>
  <c r="F103" i="3"/>
  <c r="F112" i="3" s="1"/>
  <c r="F67" i="3"/>
  <c r="C74" i="3"/>
  <c r="C112" i="3" s="1"/>
  <c r="D103" i="3"/>
  <c r="D112" i="3" s="1"/>
  <c r="E38" i="3"/>
  <c r="E67" i="3" s="1"/>
  <c r="E103" i="3"/>
  <c r="E112" i="3" s="1"/>
  <c r="D125" i="2"/>
  <c r="F113" i="3" l="1"/>
  <c r="F115" i="3" s="1"/>
  <c r="F117" i="3" s="1"/>
  <c r="E113" i="3"/>
  <c r="E115" i="3" s="1"/>
  <c r="E117" i="3" s="1"/>
  <c r="D113" i="3"/>
  <c r="D115" i="3" s="1"/>
  <c r="D117" i="3" s="1"/>
  <c r="C113" i="3"/>
  <c r="C115" i="3" s="1"/>
  <c r="C117" i="3" s="1"/>
</calcChain>
</file>

<file path=xl/sharedStrings.xml><?xml version="1.0" encoding="utf-8"?>
<sst xmlns="http://schemas.openxmlformats.org/spreadsheetml/2006/main" count="384" uniqueCount="320">
  <si>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</si>
  <si>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</si>
  <si>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</si>
  <si>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</si>
  <si>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Бухгалтерский баланс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</si>
  <si>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</si>
  <si>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</si>
  <si>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</si>
  <si>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</si>
  <si>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Периодичность: ежемесячная.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</si>
  <si>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</si>
  <si>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</si>
  <si>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</si>
  <si>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</si>
  <si>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</si>
  <si>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</si>
  <si>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</si>
  <si>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</si>
  <si>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</si>
  <si>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</si>
  <si>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</si>
  <si>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</si>
  <si>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</si>
  <si>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</si>
  <si>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</si>
  <si>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</si>
  <si>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</si>
  <si>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</si>
  <si>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</si>
  <si>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</si>
  <si>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</si>
  <si>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</si>
  <si>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</si>
  <si>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</si>
  <si>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</si>
  <si>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</si>
  <si>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</si>
  <si>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</si>
  <si>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</si>
  <si>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</si>
  <si>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</si>
  <si>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</si>
  <si>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</si>
  <si>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</si>
  <si>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-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</si>
  <si>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</si>
  <si>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</si>
  <si>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</si>
  <si>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</si>
  <si>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</si>
  <si>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</si>
  <si>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</si>
  <si>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</si>
  <si>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</si>
  <si>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</si>
  <si>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</si>
  <si>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</si>
  <si>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</si>
  <si>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</si>
  <si>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</si>
  <si>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</si>
  <si>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</si>
  <si>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</si>
  <si>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</si>
  <si>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</si>
  <si>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</si>
  <si>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</si>
  <si>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</si>
  <si>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</si>
  <si>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</si>
  <si>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</si>
  <si>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</si>
  <si>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</si>
  <si>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</si>
  <si>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</si>
  <si>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</si>
  <si>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</si>
  <si>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</si>
  <si>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</si>
  <si>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</si>
  <si>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</si>
  <si>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</si>
  <si>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</si>
  <si>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</si>
  <si>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</si>
  <si>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</si>
  <si>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</si>
  <si>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</si>
  <si>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</si>
  <si>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</si>
  <si>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</si>
  <si>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</si>
  <si>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</si>
  <si>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</si>
  <si>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</si>
  <si>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</si>
  <si>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</si>
  <si>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</si>
  <si>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</si>
  <si>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</si>
  <si>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</si>
  <si>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</si>
  <si>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</si>
  <si>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</si>
  <si>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</si>
  <si>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</si>
  <si>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</si>
  <si>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</si>
  <si>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</si>
  <si>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</si>
  <si>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</si>
  <si>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</si>
  <si>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</si>
  <si>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</si>
  <si>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</si>
  <si>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</si>
  <si>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</si>
  <si>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</si>
  <si>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</si>
  <si>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</si>
  <si>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</si>
  <si>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</si>
  <si>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</si>
  <si>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</si>
  <si>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</si>
  <si>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</si>
  <si>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</si>
  <si>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</si>
  <si>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</si>
  <si>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</si>
  <si>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</si>
  <si>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</si>
  <si>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</si>
  <si>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</si>
  <si>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</si>
  <si>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</si>
  <si>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</si>
  <si>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</si>
  <si>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</si>
  <si>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</si>
  <si>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</si>
  <si>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</si>
  <si>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</si>
  <si>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</si>
  <si>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</si>
  <si>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</si>
  <si>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</si>
  <si>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</si>
  <si>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</si>
  <si>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</si>
  <si>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</si>
  <si>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</si>
  <si>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</si>
  <si>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</si>
  <si>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</si>
  <si>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</si>
  <si>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</si>
  <si>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</si>
  <si>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</si>
  <si>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</si>
  <si>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</si>
  <si>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</si>
  <si>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</si>
  <si>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</si>
  <si>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</si>
  <si>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</si>
  <si>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</si>
  <si>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</si>
  <si>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резерв на переоценку основных средств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</si>
  <si>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</si>
  <si>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</si>
  <si>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</si>
  <si>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</si>
  <si>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</si>
  <si>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</si>
  <si>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</si>
  <si>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</si>
  <si>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</si>
  <si>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</si>
  <si>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</si>
  <si>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</si>
  <si>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</si>
  <si>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</si>
  <si>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</si>
  <si>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Дата «12»  апреля 2021 года</t>
  </si>
  <si>
    <t xml:space="preserve">Приложение 11 </t>
  </si>
  <si>
    <t>Форма</t>
  </si>
  <si>
    <t>Отчет о прибылях и убытках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</si>
  <si>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</si>
  <si>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</si>
  <si>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</si>
  <si>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</si>
  <si>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</si>
  <si>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</si>
  <si>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</si>
  <si>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</si>
  <si>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</si>
  <si>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</si>
  <si>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</si>
  <si>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</si>
  <si>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</si>
  <si>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</si>
  <si>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</si>
  <si>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</si>
  <si>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</si>
  <si>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</si>
  <si>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</si>
  <si>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</si>
  <si>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</si>
  <si>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</si>
  <si>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</si>
  <si>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</si>
  <si>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</si>
  <si>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</si>
  <si>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</si>
  <si>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</si>
  <si>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</si>
  <si>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</si>
  <si>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</si>
  <si>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</si>
  <si>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</si>
  <si>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</si>
  <si>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</si>
  <si>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</si>
  <si>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</si>
  <si>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</si>
  <si>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</si>
  <si>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</si>
  <si>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</si>
  <si>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</si>
  <si>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</si>
  <si>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</si>
  <si>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</si>
  <si>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</si>
  <si>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</si>
  <si>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</si>
  <si>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</si>
  <si>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</si>
  <si>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</si>
  <si>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</si>
  <si>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</si>
  <si>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</si>
  <si>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</si>
  <si>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</si>
  <si>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</si>
  <si>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</si>
  <si>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</si>
  <si>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</si>
  <si>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</si>
  <si>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</si>
  <si>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</si>
  <si>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</si>
  <si>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</si>
  <si>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</si>
  <si>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</si>
  <si>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</si>
  <si>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</si>
  <si>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</si>
  <si>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</si>
  <si>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</si>
  <si>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</si>
  <si>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</si>
  <si>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</si>
  <si>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</si>
  <si>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</si>
  <si>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</si>
  <si>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</si>
  <si>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</si>
  <si>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</si>
  <si>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</si>
  <si>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</si>
  <si>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</si>
  <si>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</si>
  <si>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</si>
  <si>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</si>
  <si>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</si>
  <si>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</si>
  <si>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</si>
  <si>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</si>
  <si>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</si>
  <si>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</si>
  <si>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</si>
  <si>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</si>
  <si>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</si>
  <si>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</si>
  <si>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</si>
  <si>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</si>
  <si>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</si>
  <si>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</si>
  <si>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</si>
  <si>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</si>
  <si>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</si>
  <si>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</si>
  <si>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уменьшение 1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</si>
  <si>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</si>
  <si>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</si>
  <si>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</si>
  <si>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</si>
  <si>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</si>
  <si>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</si>
  <si>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</si>
  <si>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</si>
  <si>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</si>
  <si>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</si>
  <si>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</si>
  <si>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</si>
  <si>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</si>
  <si>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</si>
  <si>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</si>
  <si>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</si>
  <si>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</si>
  <si>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</si>
  <si>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</si>
  <si>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</si>
  <si>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</si>
  <si>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Адрес электронной почты a.tatybayeva@tengripartners.com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</si>
  <si>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</si>
  <si>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</si>
  <si>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</si>
  <si>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 xml:space="preserve">Прочие доходы за отчетный период включают: Прочие доходы от финансирования (счет 6160 (199 тыс.тг.)); Прочие доходы (счет 628007(298 тыс.тг.));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</si>
</sst>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,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2"/>
    </font>
    <font>
      <sz val="8"/>
      <color theme="1"/>
      <name val="Calibri"/>
      <family val="2"/>
      <charset val="204"/>
      <scheme val="minor"/>
    </font>
    <font>
      <sz val="9"/>
      <name val="Arial"/>
      <family val="2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2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</cellStyleXfs>
  <cellXfs count="8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center"/>
    </xf>
    <xf numFmtId="165" fontId="5" fillId="0" borderId="0" xfId="2" applyNumberFormat="1" applyFont="1"/>
    <xf numFmtId="0" fontId="4" fillId="0" borderId="0" xfId="1" applyFont="1" applyAlignment="1">
      <alignment horizontal="center" vertical="center"/>
    </xf>
    <xf numFmtId="0" fontId="7" fillId="0" borderId="0" xfId="3" applyAlignment="1" applyProtection="1"/>
    <xf numFmtId="0" fontId="4" fillId="0" borderId="0" xfId="1" applyFont="1"/>
    <xf numFmtId="0" fontId="4" fillId="0" borderId="0" xfId="1" applyFont="1" applyAlignment="1">
      <alignment wrapText="1"/>
    </xf>
    <xf numFmtId="164" fontId="5" fillId="0" borderId="0" xfId="2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3" fontId="10" fillId="0" borderId="1" xfId="4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3" fontId="3" fillId="0" borderId="0" xfId="1" applyNumberFormat="1" applyFont="1"/>
    <xf numFmtId="166" fontId="10" fillId="0" borderId="1" xfId="4" applyNumberFormat="1" applyFont="1" applyBorder="1" applyAlignment="1">
      <alignment horizontal="center" vertical="center"/>
    </xf>
    <xf numFmtId="165" fontId="11" fillId="0" borderId="0" xfId="1" applyNumberFormat="1" applyFont="1"/>
    <xf numFmtId="0" fontId="6" fillId="0" borderId="1" xfId="1" applyFont="1" applyBorder="1" applyAlignment="1">
      <alignment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3" fontId="13" fillId="0" borderId="1" xfId="4" applyNumberFormat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9" fontId="6" fillId="0" borderId="0" xfId="1" applyNumberFormat="1" applyFont="1" applyAlignment="1">
      <alignment horizontal="center" vertical="center" wrapText="1"/>
    </xf>
    <xf numFmtId="3" fontId="13" fillId="0" borderId="0" xfId="4" applyNumberFormat="1" applyFont="1" applyAlignment="1">
      <alignment horizontal="center" vertical="center"/>
    </xf>
    <xf numFmtId="3" fontId="14" fillId="0" borderId="0" xfId="4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165" fontId="16" fillId="0" borderId="0" xfId="2" applyNumberFormat="1" applyFont="1"/>
    <xf numFmtId="164" fontId="16" fillId="0" borderId="0" xfId="2" applyFont="1"/>
    <xf numFmtId="0" fontId="2" fillId="0" borderId="0" xfId="1"/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horizontal="center"/>
    </xf>
    <xf numFmtId="0" fontId="11" fillId="0" borderId="0" xfId="1" applyFont="1"/>
    <xf numFmtId="0" fontId="17" fillId="0" borderId="0" xfId="1" applyFont="1"/>
    <xf numFmtId="3" fontId="17" fillId="0" borderId="0" xfId="1" applyNumberFormat="1" applyFont="1" applyAlignment="1">
      <alignment horizontal="center"/>
    </xf>
    <xf numFmtId="0" fontId="3" fillId="0" borderId="0" xfId="1" applyFont="1" applyBorder="1"/>
    <xf numFmtId="3" fontId="3" fillId="0" borderId="0" xfId="1" applyNumberFormat="1" applyFont="1" applyBorder="1"/>
    <xf numFmtId="0" fontId="12" fillId="0" borderId="0" xfId="5" applyFont="1" applyBorder="1" applyAlignment="1">
      <alignment horizontal="center" vertical="top" wrapText="1"/>
    </xf>
    <xf numFmtId="165" fontId="3" fillId="0" borderId="0" xfId="2" applyNumberFormat="1" applyFont="1" applyBorder="1"/>
    <xf numFmtId="165" fontId="11" fillId="0" borderId="0" xfId="2" applyNumberFormat="1" applyFont="1" applyBorder="1"/>
    <xf numFmtId="0" fontId="2" fillId="0" borderId="0" xfId="1" applyBorder="1"/>
    <xf numFmtId="0" fontId="18" fillId="0" borderId="0" xfId="1" applyFont="1"/>
    <xf numFmtId="49" fontId="18" fillId="0" borderId="0" xfId="1" applyNumberFormat="1" applyFont="1"/>
    <xf numFmtId="0" fontId="18" fillId="0" borderId="0" xfId="1" applyFont="1" applyAlignment="1">
      <alignment horizontal="center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vertical="center"/>
    </xf>
    <xf numFmtId="3" fontId="18" fillId="0" borderId="0" xfId="1" applyNumberFormat="1" applyFont="1"/>
    <xf numFmtId="49" fontId="8" fillId="0" borderId="1" xfId="1" applyNumberFormat="1" applyFont="1" applyBorder="1" applyAlignment="1">
      <alignment vertical="center" wrapText="1"/>
    </xf>
    <xf numFmtId="3" fontId="19" fillId="0" borderId="1" xfId="6" applyNumberFormat="1" applyFont="1" applyBorder="1" applyAlignment="1">
      <alignment horizontal="center"/>
    </xf>
    <xf numFmtId="3" fontId="19" fillId="2" borderId="1" xfId="6" applyNumberFormat="1" applyFont="1" applyFill="1" applyBorder="1" applyAlignment="1">
      <alignment horizontal="center"/>
    </xf>
    <xf numFmtId="166" fontId="20" fillId="0" borderId="1" xfId="1" applyNumberFormat="1" applyFont="1" applyBorder="1" applyAlignment="1">
      <alignment horizontal="center" vertical="center"/>
    </xf>
    <xf numFmtId="3" fontId="20" fillId="0" borderId="1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/>
    </xf>
    <xf numFmtId="3" fontId="18" fillId="0" borderId="1" xfId="4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166" fontId="14" fillId="0" borderId="1" xfId="4" applyNumberFormat="1" applyFont="1" applyBorder="1" applyAlignment="1">
      <alignment horizontal="center" vertical="center"/>
    </xf>
    <xf numFmtId="165" fontId="18" fillId="0" borderId="0" xfId="2" applyNumberFormat="1" applyFont="1"/>
    <xf numFmtId="3" fontId="18" fillId="0" borderId="1" xfId="1" applyNumberFormat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3" fontId="8" fillId="0" borderId="0" xfId="4" applyNumberFormat="1" applyFont="1" applyAlignment="1">
      <alignment horizontal="center" vertical="center"/>
    </xf>
    <xf numFmtId="0" fontId="2" fillId="0" borderId="0" xfId="1" applyAlignment="1">
      <alignment wrapText="1"/>
    </xf>
    <xf numFmtId="1" fontId="13" fillId="0" borderId="0" xfId="1" applyNumberFormat="1" applyFont="1"/>
    <xf numFmtId="1" fontId="18" fillId="0" borderId="0" xfId="1" applyNumberFormat="1" applyFont="1"/>
    <xf numFmtId="0" fontId="4" fillId="0" borderId="0" xfId="1" applyFont="1" applyAlignment="1">
      <alignment horizontal="left" vertical="center" wrapText="1"/>
    </xf>
    <xf numFmtId="0" fontId="18" fillId="0" borderId="0" xfId="7" applyFont="1" applyAlignment="1">
      <alignment wrapText="1"/>
    </xf>
    <xf numFmtId="3" fontId="13" fillId="0" borderId="0" xfId="1" applyNumberFormat="1" applyFont="1"/>
    <xf numFmtId="0" fontId="3" fillId="0" borderId="0" xfId="7" applyFont="1" applyAlignment="1">
      <alignment wrapText="1"/>
    </xf>
    <xf numFmtId="3" fontId="3" fillId="0" borderId="0" xfId="7" applyNumberFormat="1" applyFont="1" applyAlignment="1">
      <alignment wrapText="1"/>
    </xf>
    <xf numFmtId="3" fontId="2" fillId="0" borderId="0" xfId="1" applyNumberFormat="1"/>
    <xf numFmtId="0" fontId="8" fillId="0" borderId="0" xfId="1" applyFont="1" applyAlignment="1">
      <alignment vertical="center" wrapText="1"/>
    </xf>
    <xf numFmtId="3" fontId="8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2" fillId="0" borderId="0" xfId="1" applyAlignment="1">
      <alignment wrapText="1"/>
    </xf>
    <xf numFmtId="0" fontId="21" fillId="3" borderId="0" xfId="1" applyFont="1" applyFill="1" applyAlignment="1">
      <alignment horizontal="left" vertical="top" wrapText="1"/>
    </xf>
    <xf numFmtId="0" fontId="2" fillId="3" borderId="0" xfId="1" applyFill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vertical="center" wrapText="1"/>
    </xf>
    <xf numFmtId="0" fontId="2" fillId="0" borderId="0" xfId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9">
    <cellStyle name="Normal 2" xfId="8" xr:uid="{92C13F66-8E3C-499D-A069-D518E87798A6}"/>
    <cellStyle name="Normal 6" xfId="7" xr:uid="{15838F4F-6E0A-4927-B4DC-EEBE733F2DCC}"/>
    <cellStyle name="Normal_БУ" xfId="4" xr:uid="{E47DF162-3909-4F16-9A32-8EC5A8F8834F}"/>
    <cellStyle name="Normal_нов опиу месяц" xfId="6" xr:uid="{8A34925B-79F8-4FC6-9164-09298CB11FAB}"/>
    <cellStyle name="Гиперссылка 2" xfId="3" xr:uid="{6900954B-E11C-44AB-90F6-F04EF0E9451E}"/>
    <cellStyle name="Обычный" xfId="0" builtinId="0"/>
    <cellStyle name="Обычный 2" xfId="1" xr:uid="{71DA9628-1E0F-4899-A0F2-5DF1FA72C06F}"/>
    <cellStyle name="Обычный_ББ 2021" xfId="5" xr:uid="{C6629D3A-D1B0-4A69-A4A2-E70095CD3303}"/>
    <cellStyle name="Финансовый 2" xfId="2" xr:uid="{ED72A9A4-D5B0-45A8-88A7-E98F7DD83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KASE\2021\1Q\&#1053;&#1077;&#1087;&#1086;&#1083;&#1085;&#1072;&#1103;%20&#1092;&#1080;&#1085;&#1072;&#1085;&#1089;&#1086;&#1074;&#1072;&#1103;%20&#1086;&#1090;&#1095;&#1077;&#1090;&#1085;&#1086;&#1089;&#1090;&#1100;%20&#1079;&#1072;%201%20&#1082;&#1074;&#1072;&#1088;&#1090;&#1072;&#1083;%202021&#1075;._TP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1"/>
      <sheetName val="ББ pfcb"/>
      <sheetName val="нов опиу 3 квартал"/>
      <sheetName val="TB_Dec"/>
      <sheetName val="ОПиУ 2021"/>
      <sheetName val="ОПиУ pfcb"/>
      <sheetName val="К1 30092020_30062021"/>
      <sheetName val="Пр2"/>
      <sheetName val="Пр3"/>
      <sheetName val="Пр4 pfcb"/>
      <sheetName val="Пр5"/>
      <sheetName val="РПН"/>
      <sheetName val="Пр6"/>
      <sheetName val="Пр16 таб 2"/>
      <sheetName val="Лист1"/>
      <sheetName val="Пр16 таб 3"/>
      <sheetName val="Вознагражпосрокам"/>
      <sheetName val="TB_ноябрь 2020"/>
      <sheetName val="Пр16 таб 1"/>
      <sheetName val="ОСВ_2020"/>
      <sheetName val="5610_012021"/>
      <sheetName val="5610022020"/>
      <sheetName val="5610_2020"/>
      <sheetName val="примечания к отчету"/>
      <sheetName val="5610_032020"/>
      <sheetName val="5610 032021"/>
      <sheetName val="ОСВ 032021"/>
      <sheetName val="5610 012021"/>
      <sheetName val="ДЗ022021"/>
      <sheetName val="ЦБ"/>
      <sheetName val="ДЗ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>
        <row r="107">
          <cell r="E107">
            <v>37277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4">
          <cell r="B14" t="str">
            <v>Отчетный период: по состоянию на 01 апреля 2021 года</v>
          </cell>
        </row>
        <row r="55">
          <cell r="B55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6">
          <cell r="B56" t="str">
            <v>Телефон 8 (727)3115108</v>
          </cell>
        </row>
        <row r="57">
          <cell r="B57" t="str">
            <v>Адрес электронной почты a.tatybayeva@tengripartners.com</v>
          </cell>
        </row>
        <row r="59">
          <cell r="B59" t="str">
            <v xml:space="preserve">Исполнитель , тел 3115108  _________________________                                 </v>
          </cell>
        </row>
        <row r="62">
          <cell r="B62" t="str">
            <v>Главный бухгалтер или лицо, уполномоченное на подписание отчета</v>
          </cell>
        </row>
        <row r="63">
          <cell r="B63" t="str">
            <v xml:space="preserve">Татыбаева А.Т., тел 3115108  _________________________                                 </v>
          </cell>
        </row>
        <row r="64">
          <cell r="B64" t="str">
            <v>фамилия, имя и отчество (при его наличии) подпись, телефон</v>
          </cell>
        </row>
        <row r="66">
          <cell r="B66" t="str">
            <v>Руководитель или лицо, уполномоченное им на подписание отчета</v>
          </cell>
        </row>
        <row r="67">
          <cell r="B67" t="str">
            <v>Председатель Правления Чакалиди И.В. , 3115107           ____________________</v>
          </cell>
        </row>
        <row r="68">
          <cell r="B68" t="str">
            <v>фамилия, имя и отчество (при его наличии) подпись, телефон</v>
          </cell>
        </row>
      </sheetData>
      <sheetData sheetId="8">
        <row r="6">
          <cell r="B6" t="str">
            <v>Отчетный период: по состоянию на 01 апреля 2021 года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9DD8-9826-415C-97F2-0374120257E9}">
  <sheetPr>
    <tabColor theme="9" tint="0.79998168889431442"/>
    <pageSetUpPr fitToPage="1"/>
  </sheetPr>
  <dimension ref="A1:P155"/>
  <sheetViews>
    <sheetView tabSelected="1" view="pageBreakPreview" zoomScale="98" zoomScaleNormal="100" zoomScaleSheetLayoutView="98" workbookViewId="0">
      <selection activeCell="C122" sqref="C122"/>
    </sheetView>
  </sheetViews>
  <sheetFormatPr defaultRowHeight="12.75" x14ac:dyDescent="0.2"/>
  <cols>
    <col min="1" max="1" width="79.7109375" style="1" customWidth="1"/>
    <col min="2" max="2" width="13" style="1" customWidth="1"/>
    <col min="3" max="4" width="20.7109375" style="2" customWidth="1"/>
    <col min="5" max="5" width="11" style="4" bestFit="1" customWidth="1"/>
    <col min="6" max="6" width="12.7109375" style="9" bestFit="1" customWidth="1"/>
    <col min="7" max="7" width="11.7109375" style="1" bestFit="1" customWidth="1"/>
    <col min="8" max="8" width="10.85546875" style="1" customWidth="1"/>
    <col min="9" max="9" width="22.85546875" style="40" customWidth="1"/>
    <col min="10" max="10" width="12.7109375" style="40" bestFit="1" customWidth="1"/>
    <col min="11" max="11" width="9.28515625" style="40" bestFit="1" customWidth="1"/>
    <col min="12" max="16" width="9.140625" style="40"/>
    <col min="17" max="256" width="9.140625" style="1"/>
    <col min="257" max="257" width="73.85546875" style="1" customWidth="1"/>
    <col min="258" max="258" width="13" style="1" customWidth="1"/>
    <col min="259" max="260" width="20.7109375" style="1" customWidth="1"/>
    <col min="261" max="261" width="11" style="1" bestFit="1" customWidth="1"/>
    <col min="262" max="262" width="12.7109375" style="1" bestFit="1" customWidth="1"/>
    <col min="263" max="263" width="11.7109375" style="1" bestFit="1" customWidth="1"/>
    <col min="264" max="264" width="10.85546875" style="1" customWidth="1"/>
    <col min="265" max="265" width="22.85546875" style="1" customWidth="1"/>
    <col min="266" max="266" width="12.7109375" style="1" bestFit="1" customWidth="1"/>
    <col min="267" max="267" width="9.28515625" style="1" bestFit="1" customWidth="1"/>
    <col min="268" max="512" width="9.140625" style="1"/>
    <col min="513" max="513" width="73.85546875" style="1" customWidth="1"/>
    <col min="514" max="514" width="13" style="1" customWidth="1"/>
    <col min="515" max="516" width="20.7109375" style="1" customWidth="1"/>
    <col min="517" max="517" width="11" style="1" bestFit="1" customWidth="1"/>
    <col min="518" max="518" width="12.7109375" style="1" bestFit="1" customWidth="1"/>
    <col min="519" max="519" width="11.7109375" style="1" bestFit="1" customWidth="1"/>
    <col min="520" max="520" width="10.85546875" style="1" customWidth="1"/>
    <col min="521" max="521" width="22.85546875" style="1" customWidth="1"/>
    <col min="522" max="522" width="12.7109375" style="1" bestFit="1" customWidth="1"/>
    <col min="523" max="523" width="9.28515625" style="1" bestFit="1" customWidth="1"/>
    <col min="524" max="768" width="9.140625" style="1"/>
    <col min="769" max="769" width="73.85546875" style="1" customWidth="1"/>
    <col min="770" max="770" width="13" style="1" customWidth="1"/>
    <col min="771" max="772" width="20.7109375" style="1" customWidth="1"/>
    <col min="773" max="773" width="11" style="1" bestFit="1" customWidth="1"/>
    <col min="774" max="774" width="12.7109375" style="1" bestFit="1" customWidth="1"/>
    <col min="775" max="775" width="11.7109375" style="1" bestFit="1" customWidth="1"/>
    <col min="776" max="776" width="10.85546875" style="1" customWidth="1"/>
    <col min="777" max="777" width="22.85546875" style="1" customWidth="1"/>
    <col min="778" max="778" width="12.7109375" style="1" bestFit="1" customWidth="1"/>
    <col min="779" max="779" width="9.28515625" style="1" bestFit="1" customWidth="1"/>
    <col min="780" max="1024" width="9.140625" style="1"/>
    <col min="1025" max="1025" width="73.85546875" style="1" customWidth="1"/>
    <col min="1026" max="1026" width="13" style="1" customWidth="1"/>
    <col min="1027" max="1028" width="20.7109375" style="1" customWidth="1"/>
    <col min="1029" max="1029" width="11" style="1" bestFit="1" customWidth="1"/>
    <col min="1030" max="1030" width="12.7109375" style="1" bestFit="1" customWidth="1"/>
    <col min="1031" max="1031" width="11.7109375" style="1" bestFit="1" customWidth="1"/>
    <col min="1032" max="1032" width="10.85546875" style="1" customWidth="1"/>
    <col min="1033" max="1033" width="22.85546875" style="1" customWidth="1"/>
    <col min="1034" max="1034" width="12.7109375" style="1" bestFit="1" customWidth="1"/>
    <col min="1035" max="1035" width="9.28515625" style="1" bestFit="1" customWidth="1"/>
    <col min="1036" max="1280" width="9.140625" style="1"/>
    <col min="1281" max="1281" width="73.85546875" style="1" customWidth="1"/>
    <col min="1282" max="1282" width="13" style="1" customWidth="1"/>
    <col min="1283" max="1284" width="20.7109375" style="1" customWidth="1"/>
    <col min="1285" max="1285" width="11" style="1" bestFit="1" customWidth="1"/>
    <col min="1286" max="1286" width="12.7109375" style="1" bestFit="1" customWidth="1"/>
    <col min="1287" max="1287" width="11.7109375" style="1" bestFit="1" customWidth="1"/>
    <col min="1288" max="1288" width="10.85546875" style="1" customWidth="1"/>
    <col min="1289" max="1289" width="22.85546875" style="1" customWidth="1"/>
    <col min="1290" max="1290" width="12.7109375" style="1" bestFit="1" customWidth="1"/>
    <col min="1291" max="1291" width="9.28515625" style="1" bestFit="1" customWidth="1"/>
    <col min="1292" max="1536" width="9.140625" style="1"/>
    <col min="1537" max="1537" width="73.85546875" style="1" customWidth="1"/>
    <col min="1538" max="1538" width="13" style="1" customWidth="1"/>
    <col min="1539" max="1540" width="20.7109375" style="1" customWidth="1"/>
    <col min="1541" max="1541" width="11" style="1" bestFit="1" customWidth="1"/>
    <col min="1542" max="1542" width="12.7109375" style="1" bestFit="1" customWidth="1"/>
    <col min="1543" max="1543" width="11.7109375" style="1" bestFit="1" customWidth="1"/>
    <col min="1544" max="1544" width="10.85546875" style="1" customWidth="1"/>
    <col min="1545" max="1545" width="22.85546875" style="1" customWidth="1"/>
    <col min="1546" max="1546" width="12.7109375" style="1" bestFit="1" customWidth="1"/>
    <col min="1547" max="1547" width="9.28515625" style="1" bestFit="1" customWidth="1"/>
    <col min="1548" max="1792" width="9.140625" style="1"/>
    <col min="1793" max="1793" width="73.85546875" style="1" customWidth="1"/>
    <col min="1794" max="1794" width="13" style="1" customWidth="1"/>
    <col min="1795" max="1796" width="20.7109375" style="1" customWidth="1"/>
    <col min="1797" max="1797" width="11" style="1" bestFit="1" customWidth="1"/>
    <col min="1798" max="1798" width="12.7109375" style="1" bestFit="1" customWidth="1"/>
    <col min="1799" max="1799" width="11.7109375" style="1" bestFit="1" customWidth="1"/>
    <col min="1800" max="1800" width="10.85546875" style="1" customWidth="1"/>
    <col min="1801" max="1801" width="22.85546875" style="1" customWidth="1"/>
    <col min="1802" max="1802" width="12.7109375" style="1" bestFit="1" customWidth="1"/>
    <col min="1803" max="1803" width="9.28515625" style="1" bestFit="1" customWidth="1"/>
    <col min="1804" max="2048" width="9.140625" style="1"/>
    <col min="2049" max="2049" width="73.85546875" style="1" customWidth="1"/>
    <col min="2050" max="2050" width="13" style="1" customWidth="1"/>
    <col min="2051" max="2052" width="20.7109375" style="1" customWidth="1"/>
    <col min="2053" max="2053" width="11" style="1" bestFit="1" customWidth="1"/>
    <col min="2054" max="2054" width="12.7109375" style="1" bestFit="1" customWidth="1"/>
    <col min="2055" max="2055" width="11.7109375" style="1" bestFit="1" customWidth="1"/>
    <col min="2056" max="2056" width="10.85546875" style="1" customWidth="1"/>
    <col min="2057" max="2057" width="22.85546875" style="1" customWidth="1"/>
    <col min="2058" max="2058" width="12.7109375" style="1" bestFit="1" customWidth="1"/>
    <col min="2059" max="2059" width="9.28515625" style="1" bestFit="1" customWidth="1"/>
    <col min="2060" max="2304" width="9.140625" style="1"/>
    <col min="2305" max="2305" width="73.85546875" style="1" customWidth="1"/>
    <col min="2306" max="2306" width="13" style="1" customWidth="1"/>
    <col min="2307" max="2308" width="20.7109375" style="1" customWidth="1"/>
    <col min="2309" max="2309" width="11" style="1" bestFit="1" customWidth="1"/>
    <col min="2310" max="2310" width="12.7109375" style="1" bestFit="1" customWidth="1"/>
    <col min="2311" max="2311" width="11.7109375" style="1" bestFit="1" customWidth="1"/>
    <col min="2312" max="2312" width="10.85546875" style="1" customWidth="1"/>
    <col min="2313" max="2313" width="22.85546875" style="1" customWidth="1"/>
    <col min="2314" max="2314" width="12.7109375" style="1" bestFit="1" customWidth="1"/>
    <col min="2315" max="2315" width="9.28515625" style="1" bestFit="1" customWidth="1"/>
    <col min="2316" max="2560" width="9.140625" style="1"/>
    <col min="2561" max="2561" width="73.85546875" style="1" customWidth="1"/>
    <col min="2562" max="2562" width="13" style="1" customWidth="1"/>
    <col min="2563" max="2564" width="20.7109375" style="1" customWidth="1"/>
    <col min="2565" max="2565" width="11" style="1" bestFit="1" customWidth="1"/>
    <col min="2566" max="2566" width="12.7109375" style="1" bestFit="1" customWidth="1"/>
    <col min="2567" max="2567" width="11.7109375" style="1" bestFit="1" customWidth="1"/>
    <col min="2568" max="2568" width="10.85546875" style="1" customWidth="1"/>
    <col min="2569" max="2569" width="22.85546875" style="1" customWidth="1"/>
    <col min="2570" max="2570" width="12.7109375" style="1" bestFit="1" customWidth="1"/>
    <col min="2571" max="2571" width="9.28515625" style="1" bestFit="1" customWidth="1"/>
    <col min="2572" max="2816" width="9.140625" style="1"/>
    <col min="2817" max="2817" width="73.85546875" style="1" customWidth="1"/>
    <col min="2818" max="2818" width="13" style="1" customWidth="1"/>
    <col min="2819" max="2820" width="20.7109375" style="1" customWidth="1"/>
    <col min="2821" max="2821" width="11" style="1" bestFit="1" customWidth="1"/>
    <col min="2822" max="2822" width="12.7109375" style="1" bestFit="1" customWidth="1"/>
    <col min="2823" max="2823" width="11.7109375" style="1" bestFit="1" customWidth="1"/>
    <col min="2824" max="2824" width="10.85546875" style="1" customWidth="1"/>
    <col min="2825" max="2825" width="22.85546875" style="1" customWidth="1"/>
    <col min="2826" max="2826" width="12.7109375" style="1" bestFit="1" customWidth="1"/>
    <col min="2827" max="2827" width="9.28515625" style="1" bestFit="1" customWidth="1"/>
    <col min="2828" max="3072" width="9.140625" style="1"/>
    <col min="3073" max="3073" width="73.85546875" style="1" customWidth="1"/>
    <col min="3074" max="3074" width="13" style="1" customWidth="1"/>
    <col min="3075" max="3076" width="20.7109375" style="1" customWidth="1"/>
    <col min="3077" max="3077" width="11" style="1" bestFit="1" customWidth="1"/>
    <col min="3078" max="3078" width="12.7109375" style="1" bestFit="1" customWidth="1"/>
    <col min="3079" max="3079" width="11.7109375" style="1" bestFit="1" customWidth="1"/>
    <col min="3080" max="3080" width="10.85546875" style="1" customWidth="1"/>
    <col min="3081" max="3081" width="22.85546875" style="1" customWidth="1"/>
    <col min="3082" max="3082" width="12.7109375" style="1" bestFit="1" customWidth="1"/>
    <col min="3083" max="3083" width="9.28515625" style="1" bestFit="1" customWidth="1"/>
    <col min="3084" max="3328" width="9.140625" style="1"/>
    <col min="3329" max="3329" width="73.85546875" style="1" customWidth="1"/>
    <col min="3330" max="3330" width="13" style="1" customWidth="1"/>
    <col min="3331" max="3332" width="20.7109375" style="1" customWidth="1"/>
    <col min="3333" max="3333" width="11" style="1" bestFit="1" customWidth="1"/>
    <col min="3334" max="3334" width="12.7109375" style="1" bestFit="1" customWidth="1"/>
    <col min="3335" max="3335" width="11.7109375" style="1" bestFit="1" customWidth="1"/>
    <col min="3336" max="3336" width="10.85546875" style="1" customWidth="1"/>
    <col min="3337" max="3337" width="22.85546875" style="1" customWidth="1"/>
    <col min="3338" max="3338" width="12.7109375" style="1" bestFit="1" customWidth="1"/>
    <col min="3339" max="3339" width="9.28515625" style="1" bestFit="1" customWidth="1"/>
    <col min="3340" max="3584" width="9.140625" style="1"/>
    <col min="3585" max="3585" width="73.85546875" style="1" customWidth="1"/>
    <col min="3586" max="3586" width="13" style="1" customWidth="1"/>
    <col min="3587" max="3588" width="20.7109375" style="1" customWidth="1"/>
    <col min="3589" max="3589" width="11" style="1" bestFit="1" customWidth="1"/>
    <col min="3590" max="3590" width="12.7109375" style="1" bestFit="1" customWidth="1"/>
    <col min="3591" max="3591" width="11.7109375" style="1" bestFit="1" customWidth="1"/>
    <col min="3592" max="3592" width="10.85546875" style="1" customWidth="1"/>
    <col min="3593" max="3593" width="22.85546875" style="1" customWidth="1"/>
    <col min="3594" max="3594" width="12.7109375" style="1" bestFit="1" customWidth="1"/>
    <col min="3595" max="3595" width="9.28515625" style="1" bestFit="1" customWidth="1"/>
    <col min="3596" max="3840" width="9.140625" style="1"/>
    <col min="3841" max="3841" width="73.85546875" style="1" customWidth="1"/>
    <col min="3842" max="3842" width="13" style="1" customWidth="1"/>
    <col min="3843" max="3844" width="20.7109375" style="1" customWidth="1"/>
    <col min="3845" max="3845" width="11" style="1" bestFit="1" customWidth="1"/>
    <col min="3846" max="3846" width="12.7109375" style="1" bestFit="1" customWidth="1"/>
    <col min="3847" max="3847" width="11.7109375" style="1" bestFit="1" customWidth="1"/>
    <col min="3848" max="3848" width="10.85546875" style="1" customWidth="1"/>
    <col min="3849" max="3849" width="22.85546875" style="1" customWidth="1"/>
    <col min="3850" max="3850" width="12.7109375" style="1" bestFit="1" customWidth="1"/>
    <col min="3851" max="3851" width="9.28515625" style="1" bestFit="1" customWidth="1"/>
    <col min="3852" max="4096" width="9.140625" style="1"/>
    <col min="4097" max="4097" width="73.85546875" style="1" customWidth="1"/>
    <col min="4098" max="4098" width="13" style="1" customWidth="1"/>
    <col min="4099" max="4100" width="20.7109375" style="1" customWidth="1"/>
    <col min="4101" max="4101" width="11" style="1" bestFit="1" customWidth="1"/>
    <col min="4102" max="4102" width="12.7109375" style="1" bestFit="1" customWidth="1"/>
    <col min="4103" max="4103" width="11.7109375" style="1" bestFit="1" customWidth="1"/>
    <col min="4104" max="4104" width="10.85546875" style="1" customWidth="1"/>
    <col min="4105" max="4105" width="22.85546875" style="1" customWidth="1"/>
    <col min="4106" max="4106" width="12.7109375" style="1" bestFit="1" customWidth="1"/>
    <col min="4107" max="4107" width="9.28515625" style="1" bestFit="1" customWidth="1"/>
    <col min="4108" max="4352" width="9.140625" style="1"/>
    <col min="4353" max="4353" width="73.85546875" style="1" customWidth="1"/>
    <col min="4354" max="4354" width="13" style="1" customWidth="1"/>
    <col min="4355" max="4356" width="20.7109375" style="1" customWidth="1"/>
    <col min="4357" max="4357" width="11" style="1" bestFit="1" customWidth="1"/>
    <col min="4358" max="4358" width="12.7109375" style="1" bestFit="1" customWidth="1"/>
    <col min="4359" max="4359" width="11.7109375" style="1" bestFit="1" customWidth="1"/>
    <col min="4360" max="4360" width="10.85546875" style="1" customWidth="1"/>
    <col min="4361" max="4361" width="22.85546875" style="1" customWidth="1"/>
    <col min="4362" max="4362" width="12.7109375" style="1" bestFit="1" customWidth="1"/>
    <col min="4363" max="4363" width="9.28515625" style="1" bestFit="1" customWidth="1"/>
    <col min="4364" max="4608" width="9.140625" style="1"/>
    <col min="4609" max="4609" width="73.85546875" style="1" customWidth="1"/>
    <col min="4610" max="4610" width="13" style="1" customWidth="1"/>
    <col min="4611" max="4612" width="20.7109375" style="1" customWidth="1"/>
    <col min="4613" max="4613" width="11" style="1" bestFit="1" customWidth="1"/>
    <col min="4614" max="4614" width="12.7109375" style="1" bestFit="1" customWidth="1"/>
    <col min="4615" max="4615" width="11.7109375" style="1" bestFit="1" customWidth="1"/>
    <col min="4616" max="4616" width="10.85546875" style="1" customWidth="1"/>
    <col min="4617" max="4617" width="22.85546875" style="1" customWidth="1"/>
    <col min="4618" max="4618" width="12.7109375" style="1" bestFit="1" customWidth="1"/>
    <col min="4619" max="4619" width="9.28515625" style="1" bestFit="1" customWidth="1"/>
    <col min="4620" max="4864" width="9.140625" style="1"/>
    <col min="4865" max="4865" width="73.85546875" style="1" customWidth="1"/>
    <col min="4866" max="4866" width="13" style="1" customWidth="1"/>
    <col min="4867" max="4868" width="20.7109375" style="1" customWidth="1"/>
    <col min="4869" max="4869" width="11" style="1" bestFit="1" customWidth="1"/>
    <col min="4870" max="4870" width="12.7109375" style="1" bestFit="1" customWidth="1"/>
    <col min="4871" max="4871" width="11.7109375" style="1" bestFit="1" customWidth="1"/>
    <col min="4872" max="4872" width="10.85546875" style="1" customWidth="1"/>
    <col min="4873" max="4873" width="22.85546875" style="1" customWidth="1"/>
    <col min="4874" max="4874" width="12.7109375" style="1" bestFit="1" customWidth="1"/>
    <col min="4875" max="4875" width="9.28515625" style="1" bestFit="1" customWidth="1"/>
    <col min="4876" max="5120" width="9.140625" style="1"/>
    <col min="5121" max="5121" width="73.85546875" style="1" customWidth="1"/>
    <col min="5122" max="5122" width="13" style="1" customWidth="1"/>
    <col min="5123" max="5124" width="20.7109375" style="1" customWidth="1"/>
    <col min="5125" max="5125" width="11" style="1" bestFit="1" customWidth="1"/>
    <col min="5126" max="5126" width="12.7109375" style="1" bestFit="1" customWidth="1"/>
    <col min="5127" max="5127" width="11.7109375" style="1" bestFit="1" customWidth="1"/>
    <col min="5128" max="5128" width="10.85546875" style="1" customWidth="1"/>
    <col min="5129" max="5129" width="22.85546875" style="1" customWidth="1"/>
    <col min="5130" max="5130" width="12.7109375" style="1" bestFit="1" customWidth="1"/>
    <col min="5131" max="5131" width="9.28515625" style="1" bestFit="1" customWidth="1"/>
    <col min="5132" max="5376" width="9.140625" style="1"/>
    <col min="5377" max="5377" width="73.85546875" style="1" customWidth="1"/>
    <col min="5378" max="5378" width="13" style="1" customWidth="1"/>
    <col min="5379" max="5380" width="20.7109375" style="1" customWidth="1"/>
    <col min="5381" max="5381" width="11" style="1" bestFit="1" customWidth="1"/>
    <col min="5382" max="5382" width="12.7109375" style="1" bestFit="1" customWidth="1"/>
    <col min="5383" max="5383" width="11.7109375" style="1" bestFit="1" customWidth="1"/>
    <col min="5384" max="5384" width="10.85546875" style="1" customWidth="1"/>
    <col min="5385" max="5385" width="22.85546875" style="1" customWidth="1"/>
    <col min="5386" max="5386" width="12.7109375" style="1" bestFit="1" customWidth="1"/>
    <col min="5387" max="5387" width="9.28515625" style="1" bestFit="1" customWidth="1"/>
    <col min="5388" max="5632" width="9.140625" style="1"/>
    <col min="5633" max="5633" width="73.85546875" style="1" customWidth="1"/>
    <col min="5634" max="5634" width="13" style="1" customWidth="1"/>
    <col min="5635" max="5636" width="20.7109375" style="1" customWidth="1"/>
    <col min="5637" max="5637" width="11" style="1" bestFit="1" customWidth="1"/>
    <col min="5638" max="5638" width="12.7109375" style="1" bestFit="1" customWidth="1"/>
    <col min="5639" max="5639" width="11.7109375" style="1" bestFit="1" customWidth="1"/>
    <col min="5640" max="5640" width="10.85546875" style="1" customWidth="1"/>
    <col min="5641" max="5641" width="22.85546875" style="1" customWidth="1"/>
    <col min="5642" max="5642" width="12.7109375" style="1" bestFit="1" customWidth="1"/>
    <col min="5643" max="5643" width="9.28515625" style="1" bestFit="1" customWidth="1"/>
    <col min="5644" max="5888" width="9.140625" style="1"/>
    <col min="5889" max="5889" width="73.85546875" style="1" customWidth="1"/>
    <col min="5890" max="5890" width="13" style="1" customWidth="1"/>
    <col min="5891" max="5892" width="20.7109375" style="1" customWidth="1"/>
    <col min="5893" max="5893" width="11" style="1" bestFit="1" customWidth="1"/>
    <col min="5894" max="5894" width="12.7109375" style="1" bestFit="1" customWidth="1"/>
    <col min="5895" max="5895" width="11.7109375" style="1" bestFit="1" customWidth="1"/>
    <col min="5896" max="5896" width="10.85546875" style="1" customWidth="1"/>
    <col min="5897" max="5897" width="22.85546875" style="1" customWidth="1"/>
    <col min="5898" max="5898" width="12.7109375" style="1" bestFit="1" customWidth="1"/>
    <col min="5899" max="5899" width="9.28515625" style="1" bestFit="1" customWidth="1"/>
    <col min="5900" max="6144" width="9.140625" style="1"/>
    <col min="6145" max="6145" width="73.85546875" style="1" customWidth="1"/>
    <col min="6146" max="6146" width="13" style="1" customWidth="1"/>
    <col min="6147" max="6148" width="20.7109375" style="1" customWidth="1"/>
    <col min="6149" max="6149" width="11" style="1" bestFit="1" customWidth="1"/>
    <col min="6150" max="6150" width="12.7109375" style="1" bestFit="1" customWidth="1"/>
    <col min="6151" max="6151" width="11.7109375" style="1" bestFit="1" customWidth="1"/>
    <col min="6152" max="6152" width="10.85546875" style="1" customWidth="1"/>
    <col min="6153" max="6153" width="22.85546875" style="1" customWidth="1"/>
    <col min="6154" max="6154" width="12.7109375" style="1" bestFit="1" customWidth="1"/>
    <col min="6155" max="6155" width="9.28515625" style="1" bestFit="1" customWidth="1"/>
    <col min="6156" max="6400" width="9.140625" style="1"/>
    <col min="6401" max="6401" width="73.85546875" style="1" customWidth="1"/>
    <col min="6402" max="6402" width="13" style="1" customWidth="1"/>
    <col min="6403" max="6404" width="20.7109375" style="1" customWidth="1"/>
    <col min="6405" max="6405" width="11" style="1" bestFit="1" customWidth="1"/>
    <col min="6406" max="6406" width="12.7109375" style="1" bestFit="1" customWidth="1"/>
    <col min="6407" max="6407" width="11.7109375" style="1" bestFit="1" customWidth="1"/>
    <col min="6408" max="6408" width="10.85546875" style="1" customWidth="1"/>
    <col min="6409" max="6409" width="22.85546875" style="1" customWidth="1"/>
    <col min="6410" max="6410" width="12.7109375" style="1" bestFit="1" customWidth="1"/>
    <col min="6411" max="6411" width="9.28515625" style="1" bestFit="1" customWidth="1"/>
    <col min="6412" max="6656" width="9.140625" style="1"/>
    <col min="6657" max="6657" width="73.85546875" style="1" customWidth="1"/>
    <col min="6658" max="6658" width="13" style="1" customWidth="1"/>
    <col min="6659" max="6660" width="20.7109375" style="1" customWidth="1"/>
    <col min="6661" max="6661" width="11" style="1" bestFit="1" customWidth="1"/>
    <col min="6662" max="6662" width="12.7109375" style="1" bestFit="1" customWidth="1"/>
    <col min="6663" max="6663" width="11.7109375" style="1" bestFit="1" customWidth="1"/>
    <col min="6664" max="6664" width="10.85546875" style="1" customWidth="1"/>
    <col min="6665" max="6665" width="22.85546875" style="1" customWidth="1"/>
    <col min="6666" max="6666" width="12.7109375" style="1" bestFit="1" customWidth="1"/>
    <col min="6667" max="6667" width="9.28515625" style="1" bestFit="1" customWidth="1"/>
    <col min="6668" max="6912" width="9.140625" style="1"/>
    <col min="6913" max="6913" width="73.85546875" style="1" customWidth="1"/>
    <col min="6914" max="6914" width="13" style="1" customWidth="1"/>
    <col min="6915" max="6916" width="20.7109375" style="1" customWidth="1"/>
    <col min="6917" max="6917" width="11" style="1" bestFit="1" customWidth="1"/>
    <col min="6918" max="6918" width="12.7109375" style="1" bestFit="1" customWidth="1"/>
    <col min="6919" max="6919" width="11.7109375" style="1" bestFit="1" customWidth="1"/>
    <col min="6920" max="6920" width="10.85546875" style="1" customWidth="1"/>
    <col min="6921" max="6921" width="22.85546875" style="1" customWidth="1"/>
    <col min="6922" max="6922" width="12.7109375" style="1" bestFit="1" customWidth="1"/>
    <col min="6923" max="6923" width="9.28515625" style="1" bestFit="1" customWidth="1"/>
    <col min="6924" max="7168" width="9.140625" style="1"/>
    <col min="7169" max="7169" width="73.85546875" style="1" customWidth="1"/>
    <col min="7170" max="7170" width="13" style="1" customWidth="1"/>
    <col min="7171" max="7172" width="20.7109375" style="1" customWidth="1"/>
    <col min="7173" max="7173" width="11" style="1" bestFit="1" customWidth="1"/>
    <col min="7174" max="7174" width="12.7109375" style="1" bestFit="1" customWidth="1"/>
    <col min="7175" max="7175" width="11.7109375" style="1" bestFit="1" customWidth="1"/>
    <col min="7176" max="7176" width="10.85546875" style="1" customWidth="1"/>
    <col min="7177" max="7177" width="22.85546875" style="1" customWidth="1"/>
    <col min="7178" max="7178" width="12.7109375" style="1" bestFit="1" customWidth="1"/>
    <col min="7179" max="7179" width="9.28515625" style="1" bestFit="1" customWidth="1"/>
    <col min="7180" max="7424" width="9.140625" style="1"/>
    <col min="7425" max="7425" width="73.85546875" style="1" customWidth="1"/>
    <col min="7426" max="7426" width="13" style="1" customWidth="1"/>
    <col min="7427" max="7428" width="20.7109375" style="1" customWidth="1"/>
    <col min="7429" max="7429" width="11" style="1" bestFit="1" customWidth="1"/>
    <col min="7430" max="7430" width="12.7109375" style="1" bestFit="1" customWidth="1"/>
    <col min="7431" max="7431" width="11.7109375" style="1" bestFit="1" customWidth="1"/>
    <col min="7432" max="7432" width="10.85546875" style="1" customWidth="1"/>
    <col min="7433" max="7433" width="22.85546875" style="1" customWidth="1"/>
    <col min="7434" max="7434" width="12.7109375" style="1" bestFit="1" customWidth="1"/>
    <col min="7435" max="7435" width="9.28515625" style="1" bestFit="1" customWidth="1"/>
    <col min="7436" max="7680" width="9.140625" style="1"/>
    <col min="7681" max="7681" width="73.85546875" style="1" customWidth="1"/>
    <col min="7682" max="7682" width="13" style="1" customWidth="1"/>
    <col min="7683" max="7684" width="20.7109375" style="1" customWidth="1"/>
    <col min="7685" max="7685" width="11" style="1" bestFit="1" customWidth="1"/>
    <col min="7686" max="7686" width="12.7109375" style="1" bestFit="1" customWidth="1"/>
    <col min="7687" max="7687" width="11.7109375" style="1" bestFit="1" customWidth="1"/>
    <col min="7688" max="7688" width="10.85546875" style="1" customWidth="1"/>
    <col min="7689" max="7689" width="22.85546875" style="1" customWidth="1"/>
    <col min="7690" max="7690" width="12.7109375" style="1" bestFit="1" customWidth="1"/>
    <col min="7691" max="7691" width="9.28515625" style="1" bestFit="1" customWidth="1"/>
    <col min="7692" max="7936" width="9.140625" style="1"/>
    <col min="7937" max="7937" width="73.85546875" style="1" customWidth="1"/>
    <col min="7938" max="7938" width="13" style="1" customWidth="1"/>
    <col min="7939" max="7940" width="20.7109375" style="1" customWidth="1"/>
    <col min="7941" max="7941" width="11" style="1" bestFit="1" customWidth="1"/>
    <col min="7942" max="7942" width="12.7109375" style="1" bestFit="1" customWidth="1"/>
    <col min="7943" max="7943" width="11.7109375" style="1" bestFit="1" customWidth="1"/>
    <col min="7944" max="7944" width="10.85546875" style="1" customWidth="1"/>
    <col min="7945" max="7945" width="22.85546875" style="1" customWidth="1"/>
    <col min="7946" max="7946" width="12.7109375" style="1" bestFit="1" customWidth="1"/>
    <col min="7947" max="7947" width="9.28515625" style="1" bestFit="1" customWidth="1"/>
    <col min="7948" max="8192" width="9.140625" style="1"/>
    <col min="8193" max="8193" width="73.85546875" style="1" customWidth="1"/>
    <col min="8194" max="8194" width="13" style="1" customWidth="1"/>
    <col min="8195" max="8196" width="20.7109375" style="1" customWidth="1"/>
    <col min="8197" max="8197" width="11" style="1" bestFit="1" customWidth="1"/>
    <col min="8198" max="8198" width="12.7109375" style="1" bestFit="1" customWidth="1"/>
    <col min="8199" max="8199" width="11.7109375" style="1" bestFit="1" customWidth="1"/>
    <col min="8200" max="8200" width="10.85546875" style="1" customWidth="1"/>
    <col min="8201" max="8201" width="22.85546875" style="1" customWidth="1"/>
    <col min="8202" max="8202" width="12.7109375" style="1" bestFit="1" customWidth="1"/>
    <col min="8203" max="8203" width="9.28515625" style="1" bestFit="1" customWidth="1"/>
    <col min="8204" max="8448" width="9.140625" style="1"/>
    <col min="8449" max="8449" width="73.85546875" style="1" customWidth="1"/>
    <col min="8450" max="8450" width="13" style="1" customWidth="1"/>
    <col min="8451" max="8452" width="20.7109375" style="1" customWidth="1"/>
    <col min="8453" max="8453" width="11" style="1" bestFit="1" customWidth="1"/>
    <col min="8454" max="8454" width="12.7109375" style="1" bestFit="1" customWidth="1"/>
    <col min="8455" max="8455" width="11.7109375" style="1" bestFit="1" customWidth="1"/>
    <col min="8456" max="8456" width="10.85546875" style="1" customWidth="1"/>
    <col min="8457" max="8457" width="22.85546875" style="1" customWidth="1"/>
    <col min="8458" max="8458" width="12.7109375" style="1" bestFit="1" customWidth="1"/>
    <col min="8459" max="8459" width="9.28515625" style="1" bestFit="1" customWidth="1"/>
    <col min="8460" max="8704" width="9.140625" style="1"/>
    <col min="8705" max="8705" width="73.85546875" style="1" customWidth="1"/>
    <col min="8706" max="8706" width="13" style="1" customWidth="1"/>
    <col min="8707" max="8708" width="20.7109375" style="1" customWidth="1"/>
    <col min="8709" max="8709" width="11" style="1" bestFit="1" customWidth="1"/>
    <col min="8710" max="8710" width="12.7109375" style="1" bestFit="1" customWidth="1"/>
    <col min="8711" max="8711" width="11.7109375" style="1" bestFit="1" customWidth="1"/>
    <col min="8712" max="8712" width="10.85546875" style="1" customWidth="1"/>
    <col min="8713" max="8713" width="22.85546875" style="1" customWidth="1"/>
    <col min="8714" max="8714" width="12.7109375" style="1" bestFit="1" customWidth="1"/>
    <col min="8715" max="8715" width="9.28515625" style="1" bestFit="1" customWidth="1"/>
    <col min="8716" max="8960" width="9.140625" style="1"/>
    <col min="8961" max="8961" width="73.85546875" style="1" customWidth="1"/>
    <col min="8962" max="8962" width="13" style="1" customWidth="1"/>
    <col min="8963" max="8964" width="20.7109375" style="1" customWidth="1"/>
    <col min="8965" max="8965" width="11" style="1" bestFit="1" customWidth="1"/>
    <col min="8966" max="8966" width="12.7109375" style="1" bestFit="1" customWidth="1"/>
    <col min="8967" max="8967" width="11.7109375" style="1" bestFit="1" customWidth="1"/>
    <col min="8968" max="8968" width="10.85546875" style="1" customWidth="1"/>
    <col min="8969" max="8969" width="22.85546875" style="1" customWidth="1"/>
    <col min="8970" max="8970" width="12.7109375" style="1" bestFit="1" customWidth="1"/>
    <col min="8971" max="8971" width="9.28515625" style="1" bestFit="1" customWidth="1"/>
    <col min="8972" max="9216" width="9.140625" style="1"/>
    <col min="9217" max="9217" width="73.85546875" style="1" customWidth="1"/>
    <col min="9218" max="9218" width="13" style="1" customWidth="1"/>
    <col min="9219" max="9220" width="20.7109375" style="1" customWidth="1"/>
    <col min="9221" max="9221" width="11" style="1" bestFit="1" customWidth="1"/>
    <col min="9222" max="9222" width="12.7109375" style="1" bestFit="1" customWidth="1"/>
    <col min="9223" max="9223" width="11.7109375" style="1" bestFit="1" customWidth="1"/>
    <col min="9224" max="9224" width="10.85546875" style="1" customWidth="1"/>
    <col min="9225" max="9225" width="22.85546875" style="1" customWidth="1"/>
    <col min="9226" max="9226" width="12.7109375" style="1" bestFit="1" customWidth="1"/>
    <col min="9227" max="9227" width="9.28515625" style="1" bestFit="1" customWidth="1"/>
    <col min="9228" max="9472" width="9.140625" style="1"/>
    <col min="9473" max="9473" width="73.85546875" style="1" customWidth="1"/>
    <col min="9474" max="9474" width="13" style="1" customWidth="1"/>
    <col min="9475" max="9476" width="20.7109375" style="1" customWidth="1"/>
    <col min="9477" max="9477" width="11" style="1" bestFit="1" customWidth="1"/>
    <col min="9478" max="9478" width="12.7109375" style="1" bestFit="1" customWidth="1"/>
    <col min="9479" max="9479" width="11.7109375" style="1" bestFit="1" customWidth="1"/>
    <col min="9480" max="9480" width="10.85546875" style="1" customWidth="1"/>
    <col min="9481" max="9481" width="22.85546875" style="1" customWidth="1"/>
    <col min="9482" max="9482" width="12.7109375" style="1" bestFit="1" customWidth="1"/>
    <col min="9483" max="9483" width="9.28515625" style="1" bestFit="1" customWidth="1"/>
    <col min="9484" max="9728" width="9.140625" style="1"/>
    <col min="9729" max="9729" width="73.85546875" style="1" customWidth="1"/>
    <col min="9730" max="9730" width="13" style="1" customWidth="1"/>
    <col min="9731" max="9732" width="20.7109375" style="1" customWidth="1"/>
    <col min="9733" max="9733" width="11" style="1" bestFit="1" customWidth="1"/>
    <col min="9734" max="9734" width="12.7109375" style="1" bestFit="1" customWidth="1"/>
    <col min="9735" max="9735" width="11.7109375" style="1" bestFit="1" customWidth="1"/>
    <col min="9736" max="9736" width="10.85546875" style="1" customWidth="1"/>
    <col min="9737" max="9737" width="22.85546875" style="1" customWidth="1"/>
    <col min="9738" max="9738" width="12.7109375" style="1" bestFit="1" customWidth="1"/>
    <col min="9739" max="9739" width="9.28515625" style="1" bestFit="1" customWidth="1"/>
    <col min="9740" max="9984" width="9.140625" style="1"/>
    <col min="9985" max="9985" width="73.85546875" style="1" customWidth="1"/>
    <col min="9986" max="9986" width="13" style="1" customWidth="1"/>
    <col min="9987" max="9988" width="20.7109375" style="1" customWidth="1"/>
    <col min="9989" max="9989" width="11" style="1" bestFit="1" customWidth="1"/>
    <col min="9990" max="9990" width="12.7109375" style="1" bestFit="1" customWidth="1"/>
    <col min="9991" max="9991" width="11.7109375" style="1" bestFit="1" customWidth="1"/>
    <col min="9992" max="9992" width="10.85546875" style="1" customWidth="1"/>
    <col min="9993" max="9993" width="22.85546875" style="1" customWidth="1"/>
    <col min="9994" max="9994" width="12.7109375" style="1" bestFit="1" customWidth="1"/>
    <col min="9995" max="9995" width="9.28515625" style="1" bestFit="1" customWidth="1"/>
    <col min="9996" max="10240" width="9.140625" style="1"/>
    <col min="10241" max="10241" width="73.85546875" style="1" customWidth="1"/>
    <col min="10242" max="10242" width="13" style="1" customWidth="1"/>
    <col min="10243" max="10244" width="20.7109375" style="1" customWidth="1"/>
    <col min="10245" max="10245" width="11" style="1" bestFit="1" customWidth="1"/>
    <col min="10246" max="10246" width="12.7109375" style="1" bestFit="1" customWidth="1"/>
    <col min="10247" max="10247" width="11.7109375" style="1" bestFit="1" customWidth="1"/>
    <col min="10248" max="10248" width="10.85546875" style="1" customWidth="1"/>
    <col min="10249" max="10249" width="22.85546875" style="1" customWidth="1"/>
    <col min="10250" max="10250" width="12.7109375" style="1" bestFit="1" customWidth="1"/>
    <col min="10251" max="10251" width="9.28515625" style="1" bestFit="1" customWidth="1"/>
    <col min="10252" max="10496" width="9.140625" style="1"/>
    <col min="10497" max="10497" width="73.85546875" style="1" customWidth="1"/>
    <col min="10498" max="10498" width="13" style="1" customWidth="1"/>
    <col min="10499" max="10500" width="20.7109375" style="1" customWidth="1"/>
    <col min="10501" max="10501" width="11" style="1" bestFit="1" customWidth="1"/>
    <col min="10502" max="10502" width="12.7109375" style="1" bestFit="1" customWidth="1"/>
    <col min="10503" max="10503" width="11.7109375" style="1" bestFit="1" customWidth="1"/>
    <col min="10504" max="10504" width="10.85546875" style="1" customWidth="1"/>
    <col min="10505" max="10505" width="22.85546875" style="1" customWidth="1"/>
    <col min="10506" max="10506" width="12.7109375" style="1" bestFit="1" customWidth="1"/>
    <col min="10507" max="10507" width="9.28515625" style="1" bestFit="1" customWidth="1"/>
    <col min="10508" max="10752" width="9.140625" style="1"/>
    <col min="10753" max="10753" width="73.85546875" style="1" customWidth="1"/>
    <col min="10754" max="10754" width="13" style="1" customWidth="1"/>
    <col min="10755" max="10756" width="20.7109375" style="1" customWidth="1"/>
    <col min="10757" max="10757" width="11" style="1" bestFit="1" customWidth="1"/>
    <col min="10758" max="10758" width="12.7109375" style="1" bestFit="1" customWidth="1"/>
    <col min="10759" max="10759" width="11.7109375" style="1" bestFit="1" customWidth="1"/>
    <col min="10760" max="10760" width="10.85546875" style="1" customWidth="1"/>
    <col min="10761" max="10761" width="22.85546875" style="1" customWidth="1"/>
    <col min="10762" max="10762" width="12.7109375" style="1" bestFit="1" customWidth="1"/>
    <col min="10763" max="10763" width="9.28515625" style="1" bestFit="1" customWidth="1"/>
    <col min="10764" max="11008" width="9.140625" style="1"/>
    <col min="11009" max="11009" width="73.85546875" style="1" customWidth="1"/>
    <col min="11010" max="11010" width="13" style="1" customWidth="1"/>
    <col min="11011" max="11012" width="20.7109375" style="1" customWidth="1"/>
    <col min="11013" max="11013" width="11" style="1" bestFit="1" customWidth="1"/>
    <col min="11014" max="11014" width="12.7109375" style="1" bestFit="1" customWidth="1"/>
    <col min="11015" max="11015" width="11.7109375" style="1" bestFit="1" customWidth="1"/>
    <col min="11016" max="11016" width="10.85546875" style="1" customWidth="1"/>
    <col min="11017" max="11017" width="22.85546875" style="1" customWidth="1"/>
    <col min="11018" max="11018" width="12.7109375" style="1" bestFit="1" customWidth="1"/>
    <col min="11019" max="11019" width="9.28515625" style="1" bestFit="1" customWidth="1"/>
    <col min="11020" max="11264" width="9.140625" style="1"/>
    <col min="11265" max="11265" width="73.85546875" style="1" customWidth="1"/>
    <col min="11266" max="11266" width="13" style="1" customWidth="1"/>
    <col min="11267" max="11268" width="20.7109375" style="1" customWidth="1"/>
    <col min="11269" max="11269" width="11" style="1" bestFit="1" customWidth="1"/>
    <col min="11270" max="11270" width="12.7109375" style="1" bestFit="1" customWidth="1"/>
    <col min="11271" max="11271" width="11.7109375" style="1" bestFit="1" customWidth="1"/>
    <col min="11272" max="11272" width="10.85546875" style="1" customWidth="1"/>
    <col min="11273" max="11273" width="22.85546875" style="1" customWidth="1"/>
    <col min="11274" max="11274" width="12.7109375" style="1" bestFit="1" customWidth="1"/>
    <col min="11275" max="11275" width="9.28515625" style="1" bestFit="1" customWidth="1"/>
    <col min="11276" max="11520" width="9.140625" style="1"/>
    <col min="11521" max="11521" width="73.85546875" style="1" customWidth="1"/>
    <col min="11522" max="11522" width="13" style="1" customWidth="1"/>
    <col min="11523" max="11524" width="20.7109375" style="1" customWidth="1"/>
    <col min="11525" max="11525" width="11" style="1" bestFit="1" customWidth="1"/>
    <col min="11526" max="11526" width="12.7109375" style="1" bestFit="1" customWidth="1"/>
    <col min="11527" max="11527" width="11.7109375" style="1" bestFit="1" customWidth="1"/>
    <col min="11528" max="11528" width="10.85546875" style="1" customWidth="1"/>
    <col min="11529" max="11529" width="22.85546875" style="1" customWidth="1"/>
    <col min="11530" max="11530" width="12.7109375" style="1" bestFit="1" customWidth="1"/>
    <col min="11531" max="11531" width="9.28515625" style="1" bestFit="1" customWidth="1"/>
    <col min="11532" max="11776" width="9.140625" style="1"/>
    <col min="11777" max="11777" width="73.85546875" style="1" customWidth="1"/>
    <col min="11778" max="11778" width="13" style="1" customWidth="1"/>
    <col min="11779" max="11780" width="20.7109375" style="1" customWidth="1"/>
    <col min="11781" max="11781" width="11" style="1" bestFit="1" customWidth="1"/>
    <col min="11782" max="11782" width="12.7109375" style="1" bestFit="1" customWidth="1"/>
    <col min="11783" max="11783" width="11.7109375" style="1" bestFit="1" customWidth="1"/>
    <col min="11784" max="11784" width="10.85546875" style="1" customWidth="1"/>
    <col min="11785" max="11785" width="22.85546875" style="1" customWidth="1"/>
    <col min="11786" max="11786" width="12.7109375" style="1" bestFit="1" customWidth="1"/>
    <col min="11787" max="11787" width="9.28515625" style="1" bestFit="1" customWidth="1"/>
    <col min="11788" max="12032" width="9.140625" style="1"/>
    <col min="12033" max="12033" width="73.85546875" style="1" customWidth="1"/>
    <col min="12034" max="12034" width="13" style="1" customWidth="1"/>
    <col min="12035" max="12036" width="20.7109375" style="1" customWidth="1"/>
    <col min="12037" max="12037" width="11" style="1" bestFit="1" customWidth="1"/>
    <col min="12038" max="12038" width="12.7109375" style="1" bestFit="1" customWidth="1"/>
    <col min="12039" max="12039" width="11.7109375" style="1" bestFit="1" customWidth="1"/>
    <col min="12040" max="12040" width="10.85546875" style="1" customWidth="1"/>
    <col min="12041" max="12041" width="22.85546875" style="1" customWidth="1"/>
    <col min="12042" max="12042" width="12.7109375" style="1" bestFit="1" customWidth="1"/>
    <col min="12043" max="12043" width="9.28515625" style="1" bestFit="1" customWidth="1"/>
    <col min="12044" max="12288" width="9.140625" style="1"/>
    <col min="12289" max="12289" width="73.85546875" style="1" customWidth="1"/>
    <col min="12290" max="12290" width="13" style="1" customWidth="1"/>
    <col min="12291" max="12292" width="20.7109375" style="1" customWidth="1"/>
    <col min="12293" max="12293" width="11" style="1" bestFit="1" customWidth="1"/>
    <col min="12294" max="12294" width="12.7109375" style="1" bestFit="1" customWidth="1"/>
    <col min="12295" max="12295" width="11.7109375" style="1" bestFit="1" customWidth="1"/>
    <col min="12296" max="12296" width="10.85546875" style="1" customWidth="1"/>
    <col min="12297" max="12297" width="22.85546875" style="1" customWidth="1"/>
    <col min="12298" max="12298" width="12.7109375" style="1" bestFit="1" customWidth="1"/>
    <col min="12299" max="12299" width="9.28515625" style="1" bestFit="1" customWidth="1"/>
    <col min="12300" max="12544" width="9.140625" style="1"/>
    <col min="12545" max="12545" width="73.85546875" style="1" customWidth="1"/>
    <col min="12546" max="12546" width="13" style="1" customWidth="1"/>
    <col min="12547" max="12548" width="20.7109375" style="1" customWidth="1"/>
    <col min="12549" max="12549" width="11" style="1" bestFit="1" customWidth="1"/>
    <col min="12550" max="12550" width="12.7109375" style="1" bestFit="1" customWidth="1"/>
    <col min="12551" max="12551" width="11.7109375" style="1" bestFit="1" customWidth="1"/>
    <col min="12552" max="12552" width="10.85546875" style="1" customWidth="1"/>
    <col min="12553" max="12553" width="22.85546875" style="1" customWidth="1"/>
    <col min="12554" max="12554" width="12.7109375" style="1" bestFit="1" customWidth="1"/>
    <col min="12555" max="12555" width="9.28515625" style="1" bestFit="1" customWidth="1"/>
    <col min="12556" max="12800" width="9.140625" style="1"/>
    <col min="12801" max="12801" width="73.85546875" style="1" customWidth="1"/>
    <col min="12802" max="12802" width="13" style="1" customWidth="1"/>
    <col min="12803" max="12804" width="20.7109375" style="1" customWidth="1"/>
    <col min="12805" max="12805" width="11" style="1" bestFit="1" customWidth="1"/>
    <col min="12806" max="12806" width="12.7109375" style="1" bestFit="1" customWidth="1"/>
    <col min="12807" max="12807" width="11.7109375" style="1" bestFit="1" customWidth="1"/>
    <col min="12808" max="12808" width="10.85546875" style="1" customWidth="1"/>
    <col min="12809" max="12809" width="22.85546875" style="1" customWidth="1"/>
    <col min="12810" max="12810" width="12.7109375" style="1" bestFit="1" customWidth="1"/>
    <col min="12811" max="12811" width="9.28515625" style="1" bestFit="1" customWidth="1"/>
    <col min="12812" max="13056" width="9.140625" style="1"/>
    <col min="13057" max="13057" width="73.85546875" style="1" customWidth="1"/>
    <col min="13058" max="13058" width="13" style="1" customWidth="1"/>
    <col min="13059" max="13060" width="20.7109375" style="1" customWidth="1"/>
    <col min="13061" max="13061" width="11" style="1" bestFit="1" customWidth="1"/>
    <col min="13062" max="13062" width="12.7109375" style="1" bestFit="1" customWidth="1"/>
    <col min="13063" max="13063" width="11.7109375" style="1" bestFit="1" customWidth="1"/>
    <col min="13064" max="13064" width="10.85546875" style="1" customWidth="1"/>
    <col min="13065" max="13065" width="22.85546875" style="1" customWidth="1"/>
    <col min="13066" max="13066" width="12.7109375" style="1" bestFit="1" customWidth="1"/>
    <col min="13067" max="13067" width="9.28515625" style="1" bestFit="1" customWidth="1"/>
    <col min="13068" max="13312" width="9.140625" style="1"/>
    <col min="13313" max="13313" width="73.85546875" style="1" customWidth="1"/>
    <col min="13314" max="13314" width="13" style="1" customWidth="1"/>
    <col min="13315" max="13316" width="20.7109375" style="1" customWidth="1"/>
    <col min="13317" max="13317" width="11" style="1" bestFit="1" customWidth="1"/>
    <col min="13318" max="13318" width="12.7109375" style="1" bestFit="1" customWidth="1"/>
    <col min="13319" max="13319" width="11.7109375" style="1" bestFit="1" customWidth="1"/>
    <col min="13320" max="13320" width="10.85546875" style="1" customWidth="1"/>
    <col min="13321" max="13321" width="22.85546875" style="1" customWidth="1"/>
    <col min="13322" max="13322" width="12.7109375" style="1" bestFit="1" customWidth="1"/>
    <col min="13323" max="13323" width="9.28515625" style="1" bestFit="1" customWidth="1"/>
    <col min="13324" max="13568" width="9.140625" style="1"/>
    <col min="13569" max="13569" width="73.85546875" style="1" customWidth="1"/>
    <col min="13570" max="13570" width="13" style="1" customWidth="1"/>
    <col min="13571" max="13572" width="20.7109375" style="1" customWidth="1"/>
    <col min="13573" max="13573" width="11" style="1" bestFit="1" customWidth="1"/>
    <col min="13574" max="13574" width="12.7109375" style="1" bestFit="1" customWidth="1"/>
    <col min="13575" max="13575" width="11.7109375" style="1" bestFit="1" customWidth="1"/>
    <col min="13576" max="13576" width="10.85546875" style="1" customWidth="1"/>
    <col min="13577" max="13577" width="22.85546875" style="1" customWidth="1"/>
    <col min="13578" max="13578" width="12.7109375" style="1" bestFit="1" customWidth="1"/>
    <col min="13579" max="13579" width="9.28515625" style="1" bestFit="1" customWidth="1"/>
    <col min="13580" max="13824" width="9.140625" style="1"/>
    <col min="13825" max="13825" width="73.85546875" style="1" customWidth="1"/>
    <col min="13826" max="13826" width="13" style="1" customWidth="1"/>
    <col min="13827" max="13828" width="20.7109375" style="1" customWidth="1"/>
    <col min="13829" max="13829" width="11" style="1" bestFit="1" customWidth="1"/>
    <col min="13830" max="13830" width="12.7109375" style="1" bestFit="1" customWidth="1"/>
    <col min="13831" max="13831" width="11.7109375" style="1" bestFit="1" customWidth="1"/>
    <col min="13832" max="13832" width="10.85546875" style="1" customWidth="1"/>
    <col min="13833" max="13833" width="22.85546875" style="1" customWidth="1"/>
    <col min="13834" max="13834" width="12.7109375" style="1" bestFit="1" customWidth="1"/>
    <col min="13835" max="13835" width="9.28515625" style="1" bestFit="1" customWidth="1"/>
    <col min="13836" max="14080" width="9.140625" style="1"/>
    <col min="14081" max="14081" width="73.85546875" style="1" customWidth="1"/>
    <col min="14082" max="14082" width="13" style="1" customWidth="1"/>
    <col min="14083" max="14084" width="20.7109375" style="1" customWidth="1"/>
    <col min="14085" max="14085" width="11" style="1" bestFit="1" customWidth="1"/>
    <col min="14086" max="14086" width="12.7109375" style="1" bestFit="1" customWidth="1"/>
    <col min="14087" max="14087" width="11.7109375" style="1" bestFit="1" customWidth="1"/>
    <col min="14088" max="14088" width="10.85546875" style="1" customWidth="1"/>
    <col min="14089" max="14089" width="22.85546875" style="1" customWidth="1"/>
    <col min="14090" max="14090" width="12.7109375" style="1" bestFit="1" customWidth="1"/>
    <col min="14091" max="14091" width="9.28515625" style="1" bestFit="1" customWidth="1"/>
    <col min="14092" max="14336" width="9.140625" style="1"/>
    <col min="14337" max="14337" width="73.85546875" style="1" customWidth="1"/>
    <col min="14338" max="14338" width="13" style="1" customWidth="1"/>
    <col min="14339" max="14340" width="20.7109375" style="1" customWidth="1"/>
    <col min="14341" max="14341" width="11" style="1" bestFit="1" customWidth="1"/>
    <col min="14342" max="14342" width="12.7109375" style="1" bestFit="1" customWidth="1"/>
    <col min="14343" max="14343" width="11.7109375" style="1" bestFit="1" customWidth="1"/>
    <col min="14344" max="14344" width="10.85546875" style="1" customWidth="1"/>
    <col min="14345" max="14345" width="22.85546875" style="1" customWidth="1"/>
    <col min="14346" max="14346" width="12.7109375" style="1" bestFit="1" customWidth="1"/>
    <col min="14347" max="14347" width="9.28515625" style="1" bestFit="1" customWidth="1"/>
    <col min="14348" max="14592" width="9.140625" style="1"/>
    <col min="14593" max="14593" width="73.85546875" style="1" customWidth="1"/>
    <col min="14594" max="14594" width="13" style="1" customWidth="1"/>
    <col min="14595" max="14596" width="20.7109375" style="1" customWidth="1"/>
    <col min="14597" max="14597" width="11" style="1" bestFit="1" customWidth="1"/>
    <col min="14598" max="14598" width="12.7109375" style="1" bestFit="1" customWidth="1"/>
    <col min="14599" max="14599" width="11.7109375" style="1" bestFit="1" customWidth="1"/>
    <col min="14600" max="14600" width="10.85546875" style="1" customWidth="1"/>
    <col min="14601" max="14601" width="22.85546875" style="1" customWidth="1"/>
    <col min="14602" max="14602" width="12.7109375" style="1" bestFit="1" customWidth="1"/>
    <col min="14603" max="14603" width="9.28515625" style="1" bestFit="1" customWidth="1"/>
    <col min="14604" max="14848" width="9.140625" style="1"/>
    <col min="14849" max="14849" width="73.85546875" style="1" customWidth="1"/>
    <col min="14850" max="14850" width="13" style="1" customWidth="1"/>
    <col min="14851" max="14852" width="20.7109375" style="1" customWidth="1"/>
    <col min="14853" max="14853" width="11" style="1" bestFit="1" customWidth="1"/>
    <col min="14854" max="14854" width="12.7109375" style="1" bestFit="1" customWidth="1"/>
    <col min="14855" max="14855" width="11.7109375" style="1" bestFit="1" customWidth="1"/>
    <col min="14856" max="14856" width="10.85546875" style="1" customWidth="1"/>
    <col min="14857" max="14857" width="22.85546875" style="1" customWidth="1"/>
    <col min="14858" max="14858" width="12.7109375" style="1" bestFit="1" customWidth="1"/>
    <col min="14859" max="14859" width="9.28515625" style="1" bestFit="1" customWidth="1"/>
    <col min="14860" max="15104" width="9.140625" style="1"/>
    <col min="15105" max="15105" width="73.85546875" style="1" customWidth="1"/>
    <col min="15106" max="15106" width="13" style="1" customWidth="1"/>
    <col min="15107" max="15108" width="20.7109375" style="1" customWidth="1"/>
    <col min="15109" max="15109" width="11" style="1" bestFit="1" customWidth="1"/>
    <col min="15110" max="15110" width="12.7109375" style="1" bestFit="1" customWidth="1"/>
    <col min="15111" max="15111" width="11.7109375" style="1" bestFit="1" customWidth="1"/>
    <col min="15112" max="15112" width="10.85546875" style="1" customWidth="1"/>
    <col min="15113" max="15113" width="22.85546875" style="1" customWidth="1"/>
    <col min="15114" max="15114" width="12.7109375" style="1" bestFit="1" customWidth="1"/>
    <col min="15115" max="15115" width="9.28515625" style="1" bestFit="1" customWidth="1"/>
    <col min="15116" max="15360" width="9.140625" style="1"/>
    <col min="15361" max="15361" width="73.85546875" style="1" customWidth="1"/>
    <col min="15362" max="15362" width="13" style="1" customWidth="1"/>
    <col min="15363" max="15364" width="20.7109375" style="1" customWidth="1"/>
    <col min="15365" max="15365" width="11" style="1" bestFit="1" customWidth="1"/>
    <col min="15366" max="15366" width="12.7109375" style="1" bestFit="1" customWidth="1"/>
    <col min="15367" max="15367" width="11.7109375" style="1" bestFit="1" customWidth="1"/>
    <col min="15368" max="15368" width="10.85546875" style="1" customWidth="1"/>
    <col min="15369" max="15369" width="22.85546875" style="1" customWidth="1"/>
    <col min="15370" max="15370" width="12.7109375" style="1" bestFit="1" customWidth="1"/>
    <col min="15371" max="15371" width="9.28515625" style="1" bestFit="1" customWidth="1"/>
    <col min="15372" max="15616" width="9.140625" style="1"/>
    <col min="15617" max="15617" width="73.85546875" style="1" customWidth="1"/>
    <col min="15618" max="15618" width="13" style="1" customWidth="1"/>
    <col min="15619" max="15620" width="20.7109375" style="1" customWidth="1"/>
    <col min="15621" max="15621" width="11" style="1" bestFit="1" customWidth="1"/>
    <col min="15622" max="15622" width="12.7109375" style="1" bestFit="1" customWidth="1"/>
    <col min="15623" max="15623" width="11.7109375" style="1" bestFit="1" customWidth="1"/>
    <col min="15624" max="15624" width="10.85546875" style="1" customWidth="1"/>
    <col min="15625" max="15625" width="22.85546875" style="1" customWidth="1"/>
    <col min="15626" max="15626" width="12.7109375" style="1" bestFit="1" customWidth="1"/>
    <col min="15627" max="15627" width="9.28515625" style="1" bestFit="1" customWidth="1"/>
    <col min="15628" max="15872" width="9.140625" style="1"/>
    <col min="15873" max="15873" width="73.85546875" style="1" customWidth="1"/>
    <col min="15874" max="15874" width="13" style="1" customWidth="1"/>
    <col min="15875" max="15876" width="20.7109375" style="1" customWidth="1"/>
    <col min="15877" max="15877" width="11" style="1" bestFit="1" customWidth="1"/>
    <col min="15878" max="15878" width="12.7109375" style="1" bestFit="1" customWidth="1"/>
    <col min="15879" max="15879" width="11.7109375" style="1" bestFit="1" customWidth="1"/>
    <col min="15880" max="15880" width="10.85546875" style="1" customWidth="1"/>
    <col min="15881" max="15881" width="22.85546875" style="1" customWidth="1"/>
    <col min="15882" max="15882" width="12.7109375" style="1" bestFit="1" customWidth="1"/>
    <col min="15883" max="15883" width="9.28515625" style="1" bestFit="1" customWidth="1"/>
    <col min="15884" max="16128" width="9.140625" style="1"/>
    <col min="16129" max="16129" width="73.85546875" style="1" customWidth="1"/>
    <col min="16130" max="16130" width="13" style="1" customWidth="1"/>
    <col min="16131" max="16132" width="20.7109375" style="1" customWidth="1"/>
    <col min="16133" max="16133" width="11" style="1" bestFit="1" customWidth="1"/>
    <col min="16134" max="16134" width="12.7109375" style="1" bestFit="1" customWidth="1"/>
    <col min="16135" max="16135" width="11.7109375" style="1" bestFit="1" customWidth="1"/>
    <col min="16136" max="16136" width="10.85546875" style="1" customWidth="1"/>
    <col min="16137" max="16137" width="22.85546875" style="1" customWidth="1"/>
    <col min="16138" max="16138" width="12.7109375" style="1" bestFit="1" customWidth="1"/>
    <col min="16139" max="16139" width="9.28515625" style="1" bestFit="1" customWidth="1"/>
    <col min="16140" max="16384" width="9.140625" style="1"/>
  </cols>
  <sheetData>
    <row r="1" spans="1:4" x14ac:dyDescent="0.2">
      <c r="D1" s="3" t="s">
        <v>0</v>
      </c>
    </row>
    <row r="2" spans="1:4" x14ac:dyDescent="0.2">
      <c r="C2" s="5"/>
      <c r="D2" s="3" t="s">
        <v>1</v>
      </c>
    </row>
    <row r="3" spans="1:4" x14ac:dyDescent="0.2">
      <c r="D3" s="3" t="s">
        <v>2</v>
      </c>
    </row>
    <row r="4" spans="1:4" x14ac:dyDescent="0.2">
      <c r="D4" s="3" t="s">
        <v>3</v>
      </c>
    </row>
    <row r="6" spans="1:4" x14ac:dyDescent="0.2">
      <c r="D6" s="3"/>
    </row>
    <row r="7" spans="1:4" x14ac:dyDescent="0.2">
      <c r="A7" s="76" t="s">
        <v>4</v>
      </c>
      <c r="B7" s="76"/>
      <c r="C7" s="76"/>
      <c r="D7" s="76"/>
    </row>
    <row r="8" spans="1:4" x14ac:dyDescent="0.2">
      <c r="A8" s="77" t="s">
        <v>5</v>
      </c>
      <c r="B8" s="77"/>
      <c r="C8" s="77"/>
      <c r="D8" s="77"/>
    </row>
    <row r="9" spans="1:4" x14ac:dyDescent="0.2">
      <c r="A9" s="77" t="s">
        <v>6</v>
      </c>
      <c r="B9" s="77"/>
      <c r="C9" s="77"/>
      <c r="D9" s="77"/>
    </row>
    <row r="10" spans="1:4" ht="14.25" customHeight="1" x14ac:dyDescent="0.2">
      <c r="A10" s="77" t="str">
        <f>[1]Пр2!B14</f>
        <v>Отчетный период: по состоянию на 01 апреля 2021 года</v>
      </c>
      <c r="B10" s="77"/>
      <c r="C10" s="77"/>
      <c r="D10" s="77"/>
    </row>
    <row r="11" spans="1:4" ht="14.25" customHeight="1" x14ac:dyDescent="0.2">
      <c r="A11" s="6" t="s">
        <v>7</v>
      </c>
      <c r="B11" s="5"/>
      <c r="C11" s="5"/>
      <c r="D11" s="5"/>
    </row>
    <row r="12" spans="1:4" ht="14.25" customHeight="1" x14ac:dyDescent="0.2">
      <c r="A12" s="7" t="s">
        <v>8</v>
      </c>
      <c r="B12" s="5"/>
      <c r="C12" s="5"/>
      <c r="D12" s="5"/>
    </row>
    <row r="13" spans="1:4" ht="14.25" customHeight="1" x14ac:dyDescent="0.2">
      <c r="A13" s="7" t="s">
        <v>9</v>
      </c>
      <c r="B13" s="5"/>
      <c r="C13" s="5"/>
      <c r="D13" s="5"/>
    </row>
    <row r="14" spans="1:4" ht="25.5" customHeight="1" x14ac:dyDescent="0.2">
      <c r="A14" s="8" t="s">
        <v>10</v>
      </c>
      <c r="B14" s="5"/>
      <c r="C14" s="5"/>
      <c r="D14" s="5"/>
    </row>
    <row r="15" spans="1:4" ht="14.25" customHeight="1" x14ac:dyDescent="0.2">
      <c r="A15" s="7" t="s">
        <v>11</v>
      </c>
      <c r="B15" s="5"/>
      <c r="C15" s="5"/>
      <c r="D15" s="5"/>
    </row>
    <row r="16" spans="1:4" ht="14.25" customHeight="1" x14ac:dyDescent="0.2">
      <c r="A16" s="7" t="s">
        <v>12</v>
      </c>
      <c r="B16" s="5"/>
      <c r="C16" s="5"/>
      <c r="D16" s="5"/>
    </row>
    <row r="17" spans="1:6" ht="14.25" customHeight="1" x14ac:dyDescent="0.2">
      <c r="A17" s="5"/>
      <c r="B17" s="5"/>
      <c r="C17" s="5"/>
      <c r="D17" s="5"/>
    </row>
    <row r="18" spans="1:6" x14ac:dyDescent="0.2">
      <c r="D18" s="5" t="s">
        <v>13</v>
      </c>
    </row>
    <row r="19" spans="1:6" ht="79.5" customHeight="1" x14ac:dyDescent="0.2">
      <c r="A19" s="10" t="s">
        <v>14</v>
      </c>
      <c r="B19" s="10" t="s">
        <v>15</v>
      </c>
      <c r="C19" s="10" t="s">
        <v>16</v>
      </c>
      <c r="D19" s="10" t="s">
        <v>17</v>
      </c>
    </row>
    <row r="20" spans="1:6" x14ac:dyDescent="0.2">
      <c r="A20" s="10">
        <v>1</v>
      </c>
      <c r="B20" s="10">
        <v>2</v>
      </c>
      <c r="C20" s="10">
        <v>3</v>
      </c>
      <c r="D20" s="10">
        <v>4</v>
      </c>
    </row>
    <row r="21" spans="1:6" x14ac:dyDescent="0.2">
      <c r="A21" s="11" t="s">
        <v>18</v>
      </c>
      <c r="B21" s="12"/>
      <c r="C21" s="13"/>
      <c r="D21" s="13"/>
    </row>
    <row r="22" spans="1:6" ht="16.5" customHeight="1" x14ac:dyDescent="0.2">
      <c r="A22" s="11" t="s">
        <v>19</v>
      </c>
      <c r="B22" s="10">
        <v>1</v>
      </c>
      <c r="C22" s="14">
        <f>C24+C25</f>
        <v>2765</v>
      </c>
      <c r="D22" s="14">
        <f>D24+D25</f>
        <v>11768</v>
      </c>
    </row>
    <row r="23" spans="1:6" ht="14.25" customHeight="1" x14ac:dyDescent="0.2">
      <c r="A23" s="11" t="s">
        <v>20</v>
      </c>
      <c r="B23" s="12"/>
      <c r="C23" s="15"/>
      <c r="D23" s="15"/>
    </row>
    <row r="24" spans="1:6" ht="18.75" customHeight="1" x14ac:dyDescent="0.2">
      <c r="A24" s="11" t="s">
        <v>21</v>
      </c>
      <c r="B24" s="16" t="s">
        <v>22</v>
      </c>
      <c r="C24" s="15"/>
      <c r="D24" s="15"/>
    </row>
    <row r="25" spans="1:6" ht="18.75" customHeight="1" x14ac:dyDescent="0.2">
      <c r="A25" s="11" t="s">
        <v>23</v>
      </c>
      <c r="B25" s="16" t="s">
        <v>24</v>
      </c>
      <c r="C25" s="14">
        <v>2765</v>
      </c>
      <c r="D25" s="14">
        <v>11768</v>
      </c>
      <c r="F25" s="4"/>
    </row>
    <row r="26" spans="1:6" ht="15" customHeight="1" x14ac:dyDescent="0.2">
      <c r="A26" s="11" t="s">
        <v>25</v>
      </c>
      <c r="B26" s="10">
        <v>2</v>
      </c>
      <c r="C26" s="15"/>
      <c r="D26" s="15"/>
      <c r="F26" s="4"/>
    </row>
    <row r="27" spans="1:6" ht="15.75" customHeight="1" x14ac:dyDescent="0.2">
      <c r="A27" s="11" t="s">
        <v>26</v>
      </c>
      <c r="B27" s="16">
        <v>3</v>
      </c>
      <c r="C27" s="14"/>
      <c r="D27" s="14"/>
      <c r="F27" s="4"/>
    </row>
    <row r="28" spans="1:6" ht="16.5" customHeight="1" x14ac:dyDescent="0.2">
      <c r="A28" s="11" t="s">
        <v>20</v>
      </c>
      <c r="B28" s="12"/>
      <c r="C28" s="15"/>
      <c r="D28" s="15"/>
      <c r="F28" s="4"/>
    </row>
    <row r="29" spans="1:6" ht="18.75" customHeight="1" x14ac:dyDescent="0.2">
      <c r="A29" s="11" t="s">
        <v>27</v>
      </c>
      <c r="B29" s="16" t="s">
        <v>28</v>
      </c>
      <c r="C29" s="15"/>
      <c r="D29" s="15"/>
      <c r="F29" s="4"/>
    </row>
    <row r="30" spans="1:6" ht="19.5" customHeight="1" x14ac:dyDescent="0.2">
      <c r="A30" s="11" t="s">
        <v>29</v>
      </c>
      <c r="B30" s="10">
        <v>4</v>
      </c>
      <c r="C30" s="15">
        <v>30009</v>
      </c>
      <c r="D30" s="15">
        <v>29008</v>
      </c>
      <c r="F30" s="4"/>
    </row>
    <row r="31" spans="1:6" ht="13.5" customHeight="1" x14ac:dyDescent="0.2">
      <c r="A31" s="11" t="s">
        <v>20</v>
      </c>
      <c r="B31" s="12"/>
      <c r="C31" s="15"/>
      <c r="D31" s="15"/>
      <c r="F31" s="4"/>
    </row>
    <row r="32" spans="1:6" ht="21" customHeight="1" x14ac:dyDescent="0.2">
      <c r="A32" s="11" t="s">
        <v>27</v>
      </c>
      <c r="B32" s="16" t="s">
        <v>30</v>
      </c>
      <c r="C32" s="15">
        <v>7</v>
      </c>
      <c r="D32" s="15"/>
      <c r="F32" s="4"/>
    </row>
    <row r="33" spans="1:7" ht="30.75" customHeight="1" x14ac:dyDescent="0.2">
      <c r="A33" s="11" t="s">
        <v>31</v>
      </c>
      <c r="B33" s="16">
        <v>5</v>
      </c>
      <c r="C33" s="14">
        <v>543134</v>
      </c>
      <c r="D33" s="14">
        <v>543134</v>
      </c>
      <c r="F33" s="4"/>
      <c r="G33" s="17"/>
    </row>
    <row r="34" spans="1:7" ht="18" customHeight="1" x14ac:dyDescent="0.2">
      <c r="A34" s="11" t="s">
        <v>20</v>
      </c>
      <c r="B34" s="16"/>
      <c r="C34" s="14"/>
      <c r="D34" s="14"/>
    </row>
    <row r="35" spans="1:7" ht="21" customHeight="1" x14ac:dyDescent="0.2">
      <c r="A35" s="11" t="s">
        <v>27</v>
      </c>
      <c r="B35" s="16" t="s">
        <v>32</v>
      </c>
      <c r="C35" s="14"/>
      <c r="D35" s="14"/>
    </row>
    <row r="36" spans="1:7" ht="24.75" customHeight="1" x14ac:dyDescent="0.2">
      <c r="A36" s="11" t="s">
        <v>33</v>
      </c>
      <c r="B36" s="16">
        <v>6</v>
      </c>
      <c r="C36" s="14">
        <v>200</v>
      </c>
      <c r="D36" s="14">
        <v>200</v>
      </c>
      <c r="F36" s="4"/>
      <c r="G36" s="17"/>
    </row>
    <row r="37" spans="1:7" ht="16.5" customHeight="1" x14ac:dyDescent="0.2">
      <c r="A37" s="11" t="s">
        <v>20</v>
      </c>
      <c r="B37" s="16"/>
      <c r="C37" s="15"/>
      <c r="D37" s="15"/>
    </row>
    <row r="38" spans="1:7" ht="18" customHeight="1" x14ac:dyDescent="0.2">
      <c r="A38" s="11" t="s">
        <v>27</v>
      </c>
      <c r="B38" s="16" t="s">
        <v>34</v>
      </c>
      <c r="C38" s="15"/>
      <c r="D38" s="15"/>
    </row>
    <row r="39" spans="1:7" ht="29.25" customHeight="1" x14ac:dyDescent="0.2">
      <c r="A39" s="11" t="s">
        <v>35</v>
      </c>
      <c r="B39" s="16">
        <v>7</v>
      </c>
      <c r="C39" s="15"/>
      <c r="D39" s="15"/>
    </row>
    <row r="40" spans="1:7" ht="17.25" customHeight="1" x14ac:dyDescent="0.2">
      <c r="A40" s="11" t="s">
        <v>20</v>
      </c>
      <c r="B40" s="16"/>
      <c r="C40" s="15"/>
      <c r="D40" s="15"/>
    </row>
    <row r="41" spans="1:7" ht="18" customHeight="1" x14ac:dyDescent="0.2">
      <c r="A41" s="11" t="s">
        <v>27</v>
      </c>
      <c r="B41" s="16" t="s">
        <v>36</v>
      </c>
      <c r="C41" s="15"/>
      <c r="D41" s="15"/>
    </row>
    <row r="42" spans="1:7" ht="19.5" customHeight="1" x14ac:dyDescent="0.2">
      <c r="A42" s="11" t="s">
        <v>37</v>
      </c>
      <c r="B42" s="16">
        <v>8</v>
      </c>
      <c r="C42" s="15"/>
      <c r="D42" s="15"/>
    </row>
    <row r="43" spans="1:7" ht="23.25" customHeight="1" x14ac:dyDescent="0.2">
      <c r="A43" s="11" t="s">
        <v>38</v>
      </c>
      <c r="B43" s="16">
        <v>9</v>
      </c>
      <c r="C43" s="14">
        <v>500</v>
      </c>
      <c r="D43" s="14">
        <v>500</v>
      </c>
      <c r="F43" s="4"/>
    </row>
    <row r="44" spans="1:7" x14ac:dyDescent="0.2">
      <c r="A44" s="11" t="s">
        <v>39</v>
      </c>
      <c r="B44" s="16">
        <v>10</v>
      </c>
      <c r="C44" s="14">
        <v>302</v>
      </c>
      <c r="D44" s="14">
        <v>272</v>
      </c>
      <c r="F44" s="4"/>
    </row>
    <row r="45" spans="1:7" ht="18.75" customHeight="1" x14ac:dyDescent="0.2">
      <c r="A45" s="11" t="s">
        <v>40</v>
      </c>
      <c r="B45" s="16">
        <v>11</v>
      </c>
      <c r="C45" s="18"/>
      <c r="D45" s="18"/>
      <c r="F45" s="4"/>
    </row>
    <row r="46" spans="1:7" ht="24" customHeight="1" x14ac:dyDescent="0.2">
      <c r="A46" s="11" t="s">
        <v>41</v>
      </c>
      <c r="B46" s="16">
        <v>12</v>
      </c>
      <c r="C46" s="14">
        <v>13426</v>
      </c>
      <c r="D46" s="14">
        <v>14782</v>
      </c>
      <c r="F46" s="4"/>
    </row>
    <row r="47" spans="1:7" ht="21.75" customHeight="1" x14ac:dyDescent="0.2">
      <c r="A47" s="11" t="s">
        <v>42</v>
      </c>
      <c r="B47" s="16">
        <v>13</v>
      </c>
      <c r="C47" s="14">
        <v>3835</v>
      </c>
      <c r="D47" s="14">
        <v>4004</v>
      </c>
      <c r="F47" s="4"/>
    </row>
    <row r="48" spans="1:7" ht="15.75" customHeight="1" x14ac:dyDescent="0.2">
      <c r="A48" s="11" t="s">
        <v>43</v>
      </c>
      <c r="B48" s="16">
        <v>14</v>
      </c>
      <c r="C48" s="14" t="s">
        <v>44</v>
      </c>
      <c r="D48" s="14" t="s">
        <v>44</v>
      </c>
      <c r="F48" s="4"/>
    </row>
    <row r="49" spans="1:11" ht="18.75" customHeight="1" x14ac:dyDescent="0.2">
      <c r="A49" s="11" t="s">
        <v>45</v>
      </c>
      <c r="B49" s="16" t="s">
        <v>46</v>
      </c>
      <c r="C49" s="14">
        <v>15676</v>
      </c>
      <c r="D49" s="14">
        <v>25239</v>
      </c>
      <c r="F49" s="4"/>
      <c r="G49" s="19"/>
    </row>
    <row r="50" spans="1:11" ht="16.5" customHeight="1" x14ac:dyDescent="0.2">
      <c r="A50" s="11" t="s">
        <v>47</v>
      </c>
      <c r="B50" s="16" t="s">
        <v>48</v>
      </c>
      <c r="C50" s="14">
        <v>5982</v>
      </c>
      <c r="D50" s="14">
        <v>2072</v>
      </c>
      <c r="F50" s="4"/>
    </row>
    <row r="51" spans="1:11" ht="12.75" customHeight="1" x14ac:dyDescent="0.2">
      <c r="A51" s="11" t="s">
        <v>20</v>
      </c>
      <c r="B51" s="16"/>
      <c r="C51" s="14"/>
      <c r="D51" s="14"/>
    </row>
    <row r="52" spans="1:11" ht="16.5" customHeight="1" x14ac:dyDescent="0.2">
      <c r="A52" s="11" t="s">
        <v>49</v>
      </c>
      <c r="B52" s="16" t="s">
        <v>50</v>
      </c>
      <c r="C52" s="14">
        <v>0</v>
      </c>
      <c r="D52" s="14">
        <v>0</v>
      </c>
    </row>
    <row r="53" spans="1:11" ht="14.25" customHeight="1" x14ac:dyDescent="0.2">
      <c r="A53" s="11" t="s">
        <v>51</v>
      </c>
      <c r="B53" s="16" t="s">
        <v>52</v>
      </c>
      <c r="C53" s="14"/>
      <c r="D53" s="14"/>
    </row>
    <row r="54" spans="1:11" ht="15.75" customHeight="1" x14ac:dyDescent="0.2">
      <c r="A54" s="11" t="s">
        <v>53</v>
      </c>
      <c r="B54" s="16" t="s">
        <v>54</v>
      </c>
      <c r="C54" s="14"/>
      <c r="D54" s="14"/>
    </row>
    <row r="55" spans="1:11" ht="15.75" customHeight="1" x14ac:dyDescent="0.2">
      <c r="A55" s="11" t="s">
        <v>55</v>
      </c>
      <c r="B55" s="16" t="s">
        <v>56</v>
      </c>
      <c r="C55" s="14">
        <v>0</v>
      </c>
      <c r="D55" s="14">
        <v>0</v>
      </c>
      <c r="K55" s="41"/>
    </row>
    <row r="56" spans="1:11" ht="15.75" customHeight="1" x14ac:dyDescent="0.2">
      <c r="A56" s="11" t="s">
        <v>57</v>
      </c>
      <c r="B56" s="16" t="s">
        <v>58</v>
      </c>
      <c r="C56" s="14">
        <v>400</v>
      </c>
      <c r="D56" s="14">
        <v>400</v>
      </c>
      <c r="F56" s="4"/>
      <c r="I56" s="42"/>
      <c r="J56" s="43"/>
      <c r="K56" s="44"/>
    </row>
    <row r="57" spans="1:11" ht="15.75" customHeight="1" x14ac:dyDescent="0.2">
      <c r="A57" s="11" t="s">
        <v>59</v>
      </c>
      <c r="B57" s="16" t="s">
        <v>60</v>
      </c>
      <c r="C57" s="14">
        <v>5582</v>
      </c>
      <c r="D57" s="14">
        <v>1672</v>
      </c>
      <c r="F57" s="4"/>
      <c r="J57" s="43"/>
      <c r="K57" s="44"/>
    </row>
    <row r="58" spans="1:11" ht="15.75" customHeight="1" x14ac:dyDescent="0.2">
      <c r="A58" s="11" t="s">
        <v>61</v>
      </c>
      <c r="B58" s="16" t="s">
        <v>62</v>
      </c>
      <c r="C58" s="14">
        <v>0</v>
      </c>
      <c r="D58" s="14">
        <v>0</v>
      </c>
    </row>
    <row r="59" spans="1:11" ht="15.75" customHeight="1" x14ac:dyDescent="0.2">
      <c r="A59" s="11" t="s">
        <v>63</v>
      </c>
      <c r="B59" s="16" t="s">
        <v>64</v>
      </c>
      <c r="C59" s="14">
        <v>0</v>
      </c>
      <c r="D59" s="14">
        <v>0</v>
      </c>
    </row>
    <row r="60" spans="1:11" ht="15.75" customHeight="1" x14ac:dyDescent="0.2">
      <c r="A60" s="11" t="s">
        <v>65</v>
      </c>
      <c r="B60" s="16" t="s">
        <v>66</v>
      </c>
      <c r="C60" s="14"/>
      <c r="D60" s="14"/>
    </row>
    <row r="61" spans="1:11" ht="17.25" customHeight="1" x14ac:dyDescent="0.2">
      <c r="A61" s="11" t="s">
        <v>67</v>
      </c>
      <c r="B61" s="16" t="s">
        <v>68</v>
      </c>
      <c r="C61" s="14"/>
      <c r="D61" s="14"/>
    </row>
    <row r="62" spans="1:11" x14ac:dyDescent="0.2">
      <c r="A62" s="11" t="s">
        <v>69</v>
      </c>
      <c r="B62" s="16" t="s">
        <v>70</v>
      </c>
      <c r="C62" s="14">
        <v>0</v>
      </c>
      <c r="D62" s="14">
        <v>0</v>
      </c>
    </row>
    <row r="63" spans="1:11" ht="24" customHeight="1" x14ac:dyDescent="0.2">
      <c r="A63" s="11" t="s">
        <v>71</v>
      </c>
      <c r="B63" s="16" t="s">
        <v>72</v>
      </c>
      <c r="C63" s="14"/>
      <c r="D63" s="14"/>
    </row>
    <row r="64" spans="1:11" ht="11.25" customHeight="1" x14ac:dyDescent="0.2">
      <c r="A64" s="11" t="s">
        <v>20</v>
      </c>
      <c r="B64" s="16"/>
      <c r="C64" s="15"/>
      <c r="D64" s="15"/>
    </row>
    <row r="65" spans="1:8" ht="14.25" customHeight="1" x14ac:dyDescent="0.2">
      <c r="A65" s="11" t="s">
        <v>73</v>
      </c>
      <c r="B65" s="16" t="s">
        <v>74</v>
      </c>
      <c r="C65" s="15"/>
      <c r="D65" s="15"/>
    </row>
    <row r="66" spans="1:8" ht="14.25" customHeight="1" x14ac:dyDescent="0.2">
      <c r="A66" s="11" t="s">
        <v>75</v>
      </c>
      <c r="B66" s="16" t="s">
        <v>76</v>
      </c>
      <c r="C66" s="15"/>
      <c r="D66" s="15"/>
    </row>
    <row r="67" spans="1:8" ht="14.25" customHeight="1" x14ac:dyDescent="0.2">
      <c r="A67" s="11" t="s">
        <v>77</v>
      </c>
      <c r="B67" s="16" t="s">
        <v>78</v>
      </c>
      <c r="C67" s="15"/>
      <c r="D67" s="15"/>
    </row>
    <row r="68" spans="1:8" ht="14.25" customHeight="1" x14ac:dyDescent="0.2">
      <c r="A68" s="11" t="s">
        <v>79</v>
      </c>
      <c r="B68" s="16" t="s">
        <v>80</v>
      </c>
      <c r="C68" s="15"/>
      <c r="D68" s="15"/>
    </row>
    <row r="69" spans="1:8" ht="20.25" customHeight="1" x14ac:dyDescent="0.2">
      <c r="A69" s="11" t="s">
        <v>81</v>
      </c>
      <c r="B69" s="16" t="s">
        <v>82</v>
      </c>
      <c r="C69" s="14">
        <v>10461</v>
      </c>
      <c r="D69" s="14">
        <v>10689</v>
      </c>
      <c r="F69" s="4"/>
    </row>
    <row r="70" spans="1:8" ht="13.5" customHeight="1" x14ac:dyDescent="0.2">
      <c r="A70" s="11" t="s">
        <v>83</v>
      </c>
      <c r="B70" s="16" t="s">
        <v>84</v>
      </c>
      <c r="C70" s="14">
        <v>4438</v>
      </c>
      <c r="D70" s="14">
        <v>4438</v>
      </c>
      <c r="F70" s="4"/>
    </row>
    <row r="71" spans="1:8" ht="15.75" customHeight="1" x14ac:dyDescent="0.2">
      <c r="A71" s="11" t="s">
        <v>85</v>
      </c>
      <c r="B71" s="16" t="s">
        <v>86</v>
      </c>
      <c r="C71" s="14">
        <v>25263</v>
      </c>
      <c r="D71" s="14">
        <v>12202</v>
      </c>
      <c r="F71" s="4"/>
    </row>
    <row r="72" spans="1:8" ht="13.5" customHeight="1" x14ac:dyDescent="0.2">
      <c r="A72" s="11" t="s">
        <v>87</v>
      </c>
      <c r="B72" s="16" t="s">
        <v>88</v>
      </c>
      <c r="C72" s="14">
        <v>0</v>
      </c>
      <c r="D72" s="14">
        <v>0</v>
      </c>
    </row>
    <row r="73" spans="1:8" ht="20.25" customHeight="1" x14ac:dyDescent="0.2">
      <c r="A73" s="20" t="s">
        <v>89</v>
      </c>
      <c r="B73" s="21" t="s">
        <v>90</v>
      </c>
      <c r="C73" s="22">
        <f>SUM(C22+C26+C27+C33+C36+C39+C42+C43+C44+C45+C46+C47+C49+C50+C63+C69+C70+C71+C72+C30)</f>
        <v>655991</v>
      </c>
      <c r="D73" s="22">
        <f>SUM(D22+D26+D27+D33+D36+D39+D42+D43+D44+D45+D46+D47+D49+D50+D63+D69+D70+D71+D72+D30)</f>
        <v>658308</v>
      </c>
      <c r="F73" s="4"/>
      <c r="G73" s="17"/>
      <c r="H73" s="17"/>
    </row>
    <row r="74" spans="1:8" ht="17.25" customHeight="1" x14ac:dyDescent="0.2">
      <c r="A74" s="11" t="s">
        <v>91</v>
      </c>
      <c r="B74" s="16"/>
      <c r="C74" s="15"/>
      <c r="D74" s="15"/>
    </row>
    <row r="75" spans="1:8" ht="16.5" customHeight="1" x14ac:dyDescent="0.2">
      <c r="A75" s="11" t="s">
        <v>92</v>
      </c>
      <c r="B75" s="16" t="s">
        <v>93</v>
      </c>
      <c r="C75" s="15"/>
      <c r="D75" s="15"/>
    </row>
    <row r="76" spans="1:8" ht="18.75" customHeight="1" x14ac:dyDescent="0.2">
      <c r="A76" s="11" t="s">
        <v>94</v>
      </c>
      <c r="B76" s="16" t="s">
        <v>95</v>
      </c>
      <c r="C76" s="15"/>
      <c r="D76" s="15"/>
    </row>
    <row r="77" spans="1:8" ht="18.75" customHeight="1" x14ac:dyDescent="0.2">
      <c r="A77" s="11" t="s">
        <v>96</v>
      </c>
      <c r="B77" s="16" t="s">
        <v>97</v>
      </c>
      <c r="C77" s="15"/>
      <c r="D77" s="15"/>
    </row>
    <row r="78" spans="1:8" ht="18.75" customHeight="1" x14ac:dyDescent="0.2">
      <c r="A78" s="11" t="s">
        <v>98</v>
      </c>
      <c r="B78" s="16" t="s">
        <v>99</v>
      </c>
      <c r="C78" s="15"/>
      <c r="D78" s="15"/>
    </row>
    <row r="79" spans="1:8" x14ac:dyDescent="0.2">
      <c r="A79" s="11" t="s">
        <v>100</v>
      </c>
      <c r="B79" s="16" t="s">
        <v>101</v>
      </c>
      <c r="C79" s="15">
        <v>10614</v>
      </c>
      <c r="D79" s="15">
        <v>11650</v>
      </c>
      <c r="F79" s="4"/>
    </row>
    <row r="80" spans="1:8" ht="17.25" customHeight="1" x14ac:dyDescent="0.2">
      <c r="A80" s="11" t="s">
        <v>102</v>
      </c>
      <c r="B80" s="16" t="s">
        <v>103</v>
      </c>
      <c r="C80" s="15"/>
      <c r="D80" s="15"/>
    </row>
    <row r="81" spans="1:6" ht="17.25" customHeight="1" x14ac:dyDescent="0.2">
      <c r="A81" s="11" t="s">
        <v>104</v>
      </c>
      <c r="B81" s="16" t="s">
        <v>105</v>
      </c>
      <c r="C81" s="14">
        <v>15104</v>
      </c>
      <c r="D81" s="14">
        <v>23123</v>
      </c>
      <c r="F81" s="4"/>
    </row>
    <row r="82" spans="1:6" ht="14.25" customHeight="1" x14ac:dyDescent="0.2">
      <c r="A82" s="11" t="s">
        <v>106</v>
      </c>
      <c r="B82" s="16" t="s">
        <v>107</v>
      </c>
      <c r="C82" s="15">
        <f>SUM(C84:C94)</f>
        <v>3722</v>
      </c>
      <c r="D82" s="15">
        <f>SUM(D84:D94)</f>
        <v>7974</v>
      </c>
    </row>
    <row r="83" spans="1:6" ht="12.75" customHeight="1" x14ac:dyDescent="0.2">
      <c r="A83" s="11" t="s">
        <v>20</v>
      </c>
      <c r="B83" s="16"/>
      <c r="C83" s="15"/>
      <c r="D83" s="15"/>
    </row>
    <row r="84" spans="1:6" ht="12" customHeight="1" x14ac:dyDescent="0.2">
      <c r="A84" s="11" t="s">
        <v>108</v>
      </c>
      <c r="B84" s="16" t="s">
        <v>109</v>
      </c>
      <c r="C84" s="15"/>
      <c r="D84" s="15"/>
    </row>
    <row r="85" spans="1:6" ht="11.25" customHeight="1" x14ac:dyDescent="0.2">
      <c r="A85" s="11" t="s">
        <v>110</v>
      </c>
      <c r="B85" s="16" t="s">
        <v>111</v>
      </c>
      <c r="C85" s="15"/>
      <c r="D85" s="15"/>
    </row>
    <row r="86" spans="1:6" ht="13.5" customHeight="1" x14ac:dyDescent="0.2">
      <c r="A86" s="11" t="s">
        <v>112</v>
      </c>
      <c r="B86" s="16" t="s">
        <v>113</v>
      </c>
      <c r="C86" s="15"/>
      <c r="D86" s="15"/>
    </row>
    <row r="87" spans="1:6" ht="14.25" customHeight="1" x14ac:dyDescent="0.2">
      <c r="A87" s="11" t="s">
        <v>114</v>
      </c>
      <c r="B87" s="16" t="s">
        <v>115</v>
      </c>
      <c r="C87" s="15"/>
      <c r="D87" s="15"/>
    </row>
    <row r="88" spans="1:6" ht="14.25" customHeight="1" x14ac:dyDescent="0.2">
      <c r="A88" s="11" t="s">
        <v>116</v>
      </c>
      <c r="B88" s="16" t="s">
        <v>117</v>
      </c>
      <c r="C88" s="15"/>
      <c r="D88" s="15"/>
    </row>
    <row r="89" spans="1:6" ht="15" customHeight="1" x14ac:dyDescent="0.2">
      <c r="A89" s="11" t="s">
        <v>118</v>
      </c>
      <c r="B89" s="16" t="s">
        <v>119</v>
      </c>
      <c r="C89" s="15"/>
      <c r="D89" s="15"/>
      <c r="F89" s="4"/>
    </row>
    <row r="90" spans="1:6" ht="12" customHeight="1" x14ac:dyDescent="0.2">
      <c r="A90" s="11" t="s">
        <v>120</v>
      </c>
      <c r="B90" s="16" t="s">
        <v>121</v>
      </c>
      <c r="C90" s="15">
        <v>2643</v>
      </c>
      <c r="D90" s="15">
        <v>7008</v>
      </c>
      <c r="F90" s="4"/>
    </row>
    <row r="91" spans="1:6" ht="15" customHeight="1" x14ac:dyDescent="0.2">
      <c r="A91" s="11" t="s">
        <v>122</v>
      </c>
      <c r="B91" s="16" t="s">
        <v>123</v>
      </c>
      <c r="C91" s="15">
        <v>217</v>
      </c>
      <c r="D91" s="15">
        <v>57</v>
      </c>
      <c r="F91" s="4"/>
    </row>
    <row r="92" spans="1:6" ht="12" customHeight="1" x14ac:dyDescent="0.2">
      <c r="A92" s="11" t="s">
        <v>124</v>
      </c>
      <c r="B92" s="16" t="s">
        <v>125</v>
      </c>
      <c r="C92" s="15"/>
      <c r="D92" s="15"/>
    </row>
    <row r="93" spans="1:6" ht="11.25" customHeight="1" x14ac:dyDescent="0.2">
      <c r="A93" s="11" t="s">
        <v>126</v>
      </c>
      <c r="B93" s="16" t="s">
        <v>127</v>
      </c>
      <c r="C93" s="15">
        <v>862</v>
      </c>
      <c r="D93" s="15">
        <v>909</v>
      </c>
      <c r="F93" s="4"/>
    </row>
    <row r="94" spans="1:6" ht="15" customHeight="1" x14ac:dyDescent="0.2">
      <c r="A94" s="11" t="s">
        <v>128</v>
      </c>
      <c r="B94" s="16" t="s">
        <v>129</v>
      </c>
      <c r="C94" s="15"/>
      <c r="D94" s="15"/>
    </row>
    <row r="95" spans="1:6" ht="16.5" customHeight="1" x14ac:dyDescent="0.2">
      <c r="A95" s="11" t="s">
        <v>71</v>
      </c>
      <c r="B95" s="16" t="s">
        <v>130</v>
      </c>
      <c r="C95" s="15"/>
      <c r="D95" s="15"/>
    </row>
    <row r="96" spans="1:6" ht="15" customHeight="1" x14ac:dyDescent="0.2">
      <c r="A96" s="11" t="s">
        <v>20</v>
      </c>
      <c r="B96" s="16"/>
      <c r="C96" s="15"/>
      <c r="D96" s="15"/>
    </row>
    <row r="97" spans="1:6" ht="17.25" customHeight="1" x14ac:dyDescent="0.2">
      <c r="A97" s="11" t="s">
        <v>131</v>
      </c>
      <c r="B97" s="16" t="s">
        <v>132</v>
      </c>
      <c r="C97" s="15"/>
      <c r="D97" s="15"/>
    </row>
    <row r="98" spans="1:6" ht="17.25" customHeight="1" x14ac:dyDescent="0.2">
      <c r="A98" s="11" t="s">
        <v>133</v>
      </c>
      <c r="B98" s="16" t="s">
        <v>134</v>
      </c>
      <c r="C98" s="15"/>
      <c r="D98" s="15"/>
    </row>
    <row r="99" spans="1:6" ht="17.25" customHeight="1" x14ac:dyDescent="0.2">
      <c r="A99" s="11" t="s">
        <v>135</v>
      </c>
      <c r="B99" s="16" t="s">
        <v>136</v>
      </c>
      <c r="C99" s="15"/>
      <c r="D99" s="15"/>
    </row>
    <row r="100" spans="1:6" ht="17.25" customHeight="1" x14ac:dyDescent="0.2">
      <c r="A100" s="11" t="s">
        <v>137</v>
      </c>
      <c r="B100" s="16" t="s">
        <v>138</v>
      </c>
      <c r="C100" s="15"/>
      <c r="D100" s="15"/>
    </row>
    <row r="101" spans="1:6" ht="17.25" customHeight="1" x14ac:dyDescent="0.2">
      <c r="A101" s="11" t="s">
        <v>139</v>
      </c>
      <c r="B101" s="16" t="s">
        <v>140</v>
      </c>
      <c r="C101" s="14">
        <v>7703</v>
      </c>
      <c r="D101" s="14">
        <v>8630</v>
      </c>
      <c r="F101" s="4"/>
    </row>
    <row r="102" spans="1:6" ht="17.25" customHeight="1" x14ac:dyDescent="0.2">
      <c r="A102" s="11" t="s">
        <v>141</v>
      </c>
      <c r="B102" s="16" t="s">
        <v>142</v>
      </c>
      <c r="C102" s="14"/>
      <c r="D102" s="14"/>
    </row>
    <row r="103" spans="1:6" ht="15" customHeight="1" x14ac:dyDescent="0.2">
      <c r="A103" s="11" t="s">
        <v>143</v>
      </c>
      <c r="B103" s="16" t="s">
        <v>144</v>
      </c>
      <c r="C103" s="14">
        <v>89</v>
      </c>
      <c r="D103" s="14">
        <v>89</v>
      </c>
      <c r="F103" s="4"/>
    </row>
    <row r="104" spans="1:6" ht="12.75" customHeight="1" x14ac:dyDescent="0.2">
      <c r="A104" s="11" t="s">
        <v>145</v>
      </c>
      <c r="B104" s="16" t="s">
        <v>146</v>
      </c>
      <c r="C104" s="14">
        <v>45</v>
      </c>
      <c r="D104" s="14">
        <v>12</v>
      </c>
      <c r="F104" s="4"/>
    </row>
    <row r="105" spans="1:6" ht="13.5" customHeight="1" x14ac:dyDescent="0.2">
      <c r="A105" s="11" t="s">
        <v>147</v>
      </c>
      <c r="B105" s="16" t="s">
        <v>148</v>
      </c>
      <c r="C105" s="14"/>
      <c r="D105" s="14"/>
    </row>
    <row r="106" spans="1:6" ht="19.5" customHeight="1" x14ac:dyDescent="0.2">
      <c r="A106" s="11" t="s">
        <v>149</v>
      </c>
      <c r="B106" s="16" t="s">
        <v>150</v>
      </c>
      <c r="C106" s="14"/>
      <c r="D106" s="14"/>
    </row>
    <row r="107" spans="1:6" ht="14.25" customHeight="1" x14ac:dyDescent="0.2">
      <c r="A107" s="11" t="s">
        <v>151</v>
      </c>
      <c r="B107" s="16" t="s">
        <v>152</v>
      </c>
      <c r="C107" s="14">
        <f>C75+C76+C77+C78+C79+C80+C81+C82+C95+C101+C102+C103+C104+C105+C106</f>
        <v>37277</v>
      </c>
      <c r="D107" s="14">
        <f>D75+D76+D77+D78+D79+D80+D81+D82+D95+D101+D102+D103+D104+D105+D106</f>
        <v>51478</v>
      </c>
    </row>
    <row r="108" spans="1:6" ht="20.25" customHeight="1" x14ac:dyDescent="0.2">
      <c r="A108" s="11" t="s">
        <v>153</v>
      </c>
      <c r="B108" s="16"/>
      <c r="C108" s="15"/>
      <c r="D108" s="15"/>
    </row>
    <row r="109" spans="1:6" ht="20.25" customHeight="1" x14ac:dyDescent="0.2">
      <c r="A109" s="11" t="s">
        <v>154</v>
      </c>
      <c r="B109" s="16" t="s">
        <v>155</v>
      </c>
      <c r="C109" s="14">
        <f>C111</f>
        <v>1832479</v>
      </c>
      <c r="D109" s="14">
        <f>SUM(D111:D112)</f>
        <v>1732479</v>
      </c>
    </row>
    <row r="110" spans="1:6" ht="23.25" customHeight="1" x14ac:dyDescent="0.2">
      <c r="A110" s="11" t="s">
        <v>20</v>
      </c>
      <c r="B110" s="16"/>
      <c r="C110" s="14"/>
      <c r="D110" s="14"/>
    </row>
    <row r="111" spans="1:6" ht="18" customHeight="1" x14ac:dyDescent="0.2">
      <c r="A111" s="11" t="s">
        <v>156</v>
      </c>
      <c r="B111" s="16" t="s">
        <v>157</v>
      </c>
      <c r="C111" s="14">
        <v>1832479</v>
      </c>
      <c r="D111" s="14">
        <v>1732479</v>
      </c>
    </row>
    <row r="112" spans="1:6" ht="15.75" customHeight="1" x14ac:dyDescent="0.2">
      <c r="A112" s="11" t="s">
        <v>158</v>
      </c>
      <c r="B112" s="16" t="s">
        <v>159</v>
      </c>
      <c r="C112" s="14"/>
      <c r="D112" s="14"/>
    </row>
    <row r="113" spans="1:10" ht="18.75" customHeight="1" x14ac:dyDescent="0.2">
      <c r="A113" s="11" t="s">
        <v>160</v>
      </c>
      <c r="B113" s="16" t="s">
        <v>161</v>
      </c>
      <c r="C113" s="14">
        <v>15071</v>
      </c>
      <c r="D113" s="14">
        <v>15071</v>
      </c>
    </row>
    <row r="114" spans="1:10" ht="18.75" customHeight="1" x14ac:dyDescent="0.2">
      <c r="A114" s="11" t="s">
        <v>162</v>
      </c>
      <c r="B114" s="16" t="s">
        <v>163</v>
      </c>
      <c r="C114" s="14">
        <v>-10071</v>
      </c>
      <c r="D114" s="14">
        <v>-10071</v>
      </c>
    </row>
    <row r="115" spans="1:10" ht="19.5" customHeight="1" x14ac:dyDescent="0.2">
      <c r="A115" s="11" t="s">
        <v>164</v>
      </c>
      <c r="B115" s="16" t="s">
        <v>165</v>
      </c>
      <c r="C115" s="14"/>
      <c r="D115" s="14"/>
    </row>
    <row r="116" spans="1:10" ht="33.75" customHeight="1" x14ac:dyDescent="0.2">
      <c r="A116" s="11" t="s">
        <v>166</v>
      </c>
      <c r="B116" s="16" t="s">
        <v>167</v>
      </c>
      <c r="C116" s="14"/>
      <c r="D116" s="14"/>
    </row>
    <row r="117" spans="1:10" ht="15.75" customHeight="1" x14ac:dyDescent="0.2">
      <c r="A117" s="11" t="s">
        <v>168</v>
      </c>
      <c r="B117" s="16" t="s">
        <v>169</v>
      </c>
      <c r="C117" s="14"/>
      <c r="D117" s="14"/>
    </row>
    <row r="118" spans="1:10" ht="27" customHeight="1" x14ac:dyDescent="0.2">
      <c r="A118" s="11" t="s">
        <v>170</v>
      </c>
      <c r="B118" s="16" t="s">
        <v>171</v>
      </c>
      <c r="C118" s="14"/>
      <c r="D118" s="14"/>
    </row>
    <row r="119" spans="1:10" ht="24" customHeight="1" x14ac:dyDescent="0.2">
      <c r="A119" s="11" t="s">
        <v>172</v>
      </c>
      <c r="B119" s="16" t="s">
        <v>173</v>
      </c>
      <c r="C119" s="14"/>
      <c r="D119" s="14"/>
    </row>
    <row r="120" spans="1:10" ht="19.5" customHeight="1" x14ac:dyDescent="0.2">
      <c r="A120" s="11" t="s">
        <v>174</v>
      </c>
      <c r="B120" s="16" t="s">
        <v>175</v>
      </c>
      <c r="C120" s="14">
        <f>C122+C123</f>
        <v>-1218765</v>
      </c>
      <c r="D120" s="14">
        <f>D122+D123</f>
        <v>-1130649</v>
      </c>
    </row>
    <row r="121" spans="1:10" ht="19.5" customHeight="1" x14ac:dyDescent="0.2">
      <c r="A121" s="11" t="s">
        <v>20</v>
      </c>
      <c r="B121" s="16"/>
      <c r="C121" s="14"/>
      <c r="D121" s="14"/>
    </row>
    <row r="122" spans="1:10" ht="17.25" customHeight="1" x14ac:dyDescent="0.2">
      <c r="A122" s="11" t="s">
        <v>176</v>
      </c>
      <c r="B122" s="16" t="s">
        <v>177</v>
      </c>
      <c r="C122" s="14">
        <v>-1130649</v>
      </c>
      <c r="D122" s="14">
        <v>-1026220</v>
      </c>
    </row>
    <row r="123" spans="1:10" ht="15.75" customHeight="1" x14ac:dyDescent="0.2">
      <c r="A123" s="11" t="s">
        <v>178</v>
      </c>
      <c r="B123" s="16" t="s">
        <v>179</v>
      </c>
      <c r="C123" s="14">
        <v>-88116</v>
      </c>
      <c r="D123" s="14">
        <v>-104429</v>
      </c>
      <c r="F123" s="4"/>
    </row>
    <row r="124" spans="1:10" ht="25.5" customHeight="1" x14ac:dyDescent="0.2">
      <c r="A124" s="11" t="s">
        <v>180</v>
      </c>
      <c r="B124" s="16" t="s">
        <v>181</v>
      </c>
      <c r="C124" s="14">
        <f>C111+C113+C114+C120</f>
        <v>618714</v>
      </c>
      <c r="D124" s="14">
        <f>D109+D119+D120+D113+D114</f>
        <v>606830</v>
      </c>
    </row>
    <row r="125" spans="1:10" ht="20.25" customHeight="1" x14ac:dyDescent="0.2">
      <c r="A125" s="20" t="s">
        <v>182</v>
      </c>
      <c r="B125" s="21" t="s">
        <v>183</v>
      </c>
      <c r="C125" s="22">
        <f>C124+C107</f>
        <v>655991</v>
      </c>
      <c r="D125" s="22">
        <f>D107+D124</f>
        <v>658308</v>
      </c>
      <c r="F125" s="4"/>
      <c r="G125" s="4"/>
      <c r="H125" s="4"/>
      <c r="J125" s="41"/>
    </row>
    <row r="126" spans="1:10" ht="20.25" customHeight="1" x14ac:dyDescent="0.2">
      <c r="A126" s="23"/>
      <c r="B126" s="24"/>
      <c r="C126" s="25"/>
      <c r="D126" s="26"/>
      <c r="G126" s="4"/>
      <c r="H126" s="4"/>
    </row>
    <row r="127" spans="1:10" ht="28.5" customHeight="1" x14ac:dyDescent="0.2">
      <c r="A127" s="78" t="str">
        <f>[1]Пр2!B55</f>
        <v>Наименование Акционерное Общество   "Tengri Partners Investment Banking (Kazakhstan)"    Адрес  г. Алматы, пр. Аль-Фараби д.17 блок 4Б, офис 705</v>
      </c>
      <c r="B127" s="79"/>
      <c r="C127" s="79"/>
      <c r="D127" s="79"/>
      <c r="G127" s="4"/>
      <c r="H127" s="4"/>
    </row>
    <row r="128" spans="1:10" ht="20.25" customHeight="1" x14ac:dyDescent="0.2">
      <c r="A128" s="27" t="str">
        <f>[1]Пр2!B56</f>
        <v>Телефон 8 (727)3115108</v>
      </c>
      <c r="B128" s="28"/>
      <c r="C128" s="29"/>
      <c r="D128" s="29"/>
    </row>
    <row r="129" spans="1:16" ht="20.25" customHeight="1" x14ac:dyDescent="0.2">
      <c r="A129" s="27" t="str">
        <f>[1]Пр2!B57</f>
        <v>Адрес электронной почты a.tatybayeva@tengripartners.com</v>
      </c>
      <c r="B129" s="28"/>
      <c r="C129" s="29"/>
      <c r="D129" s="30"/>
    </row>
    <row r="130" spans="1:16" ht="20.25" customHeight="1" x14ac:dyDescent="0.2">
      <c r="A130" s="27"/>
      <c r="B130" s="28"/>
      <c r="C130" s="29"/>
      <c r="D130" s="30"/>
    </row>
    <row r="131" spans="1:16" ht="20.25" customHeight="1" x14ac:dyDescent="0.2">
      <c r="A131" s="27" t="str">
        <f>[1]Пр2!B59</f>
        <v xml:space="preserve">Исполнитель , тел 3115108  _________________________                                 </v>
      </c>
      <c r="B131" s="28"/>
      <c r="C131" s="29"/>
      <c r="D131" s="30"/>
    </row>
    <row r="132" spans="1:16" ht="20.25" customHeight="1" x14ac:dyDescent="0.2">
      <c r="A132" s="27"/>
      <c r="B132" s="28"/>
      <c r="C132" s="29"/>
      <c r="D132" s="30"/>
    </row>
    <row r="133" spans="1:16" x14ac:dyDescent="0.2">
      <c r="A133" s="27" t="str">
        <f>[1]Пр2!B62</f>
        <v>Главный бухгалтер или лицо, уполномоченное на подписание отчета</v>
      </c>
      <c r="B133" s="28"/>
      <c r="C133" s="29"/>
      <c r="D133" s="30"/>
    </row>
    <row r="134" spans="1:16" s="33" customFormat="1" x14ac:dyDescent="0.2">
      <c r="A134" s="27" t="str">
        <f>[1]Пр2!B63</f>
        <v xml:space="preserve">Татыбаева А.Т., тел 3115108  _________________________                                 </v>
      </c>
      <c r="B134" s="28"/>
      <c r="C134" s="29"/>
      <c r="D134" s="30"/>
      <c r="E134" s="31"/>
      <c r="F134" s="32"/>
      <c r="I134" s="45"/>
      <c r="J134" s="45"/>
      <c r="K134" s="45"/>
      <c r="L134" s="45"/>
      <c r="M134" s="45"/>
      <c r="N134" s="45"/>
      <c r="O134" s="45"/>
      <c r="P134" s="45"/>
    </row>
    <row r="135" spans="1:16" s="33" customFormat="1" x14ac:dyDescent="0.2">
      <c r="A135" s="27" t="str">
        <f>[1]Пр2!B64</f>
        <v>фамилия, имя и отчество (при его наличии) подпись, телефон</v>
      </c>
      <c r="B135" s="28"/>
      <c r="C135" s="29"/>
      <c r="D135" s="29"/>
      <c r="E135" s="31"/>
      <c r="F135" s="32"/>
      <c r="I135" s="45"/>
      <c r="J135" s="45"/>
      <c r="K135" s="45"/>
      <c r="L135" s="45"/>
      <c r="M135" s="45"/>
      <c r="N135" s="45"/>
      <c r="O135" s="45"/>
      <c r="P135" s="45"/>
    </row>
    <row r="136" spans="1:16" s="33" customFormat="1" x14ac:dyDescent="0.2">
      <c r="A136" s="27"/>
      <c r="B136" s="28"/>
      <c r="C136" s="29"/>
      <c r="D136" s="29"/>
      <c r="E136" s="31"/>
      <c r="F136" s="32"/>
      <c r="I136" s="45"/>
      <c r="J136" s="45"/>
      <c r="K136" s="45"/>
      <c r="L136" s="45"/>
      <c r="M136" s="45"/>
      <c r="N136" s="45"/>
      <c r="O136" s="45"/>
      <c r="P136" s="45"/>
    </row>
    <row r="137" spans="1:16" s="33" customFormat="1" x14ac:dyDescent="0.2">
      <c r="A137" s="27" t="str">
        <f>[1]Пр2!B66</f>
        <v>Руководитель или лицо, уполномоченное им на подписание отчета</v>
      </c>
      <c r="B137" s="28"/>
      <c r="C137" s="29"/>
      <c r="D137" s="29"/>
      <c r="E137" s="31"/>
      <c r="F137" s="32"/>
      <c r="I137" s="45"/>
      <c r="J137" s="45"/>
      <c r="K137" s="45"/>
      <c r="L137" s="45"/>
      <c r="M137" s="45"/>
      <c r="N137" s="45"/>
      <c r="O137" s="45"/>
      <c r="P137" s="45"/>
    </row>
    <row r="138" spans="1:16" s="33" customFormat="1" x14ac:dyDescent="0.2">
      <c r="A138" s="27" t="str">
        <f>[1]Пр2!B67</f>
        <v>Председатель Правления Чакалиди И.В. , 3115107           ____________________</v>
      </c>
      <c r="B138" s="28"/>
      <c r="C138" s="29"/>
      <c r="D138" s="29"/>
      <c r="E138" s="31"/>
      <c r="F138" s="32"/>
      <c r="I138" s="45"/>
      <c r="J138" s="45"/>
      <c r="K138" s="45"/>
      <c r="L138" s="45"/>
      <c r="M138" s="45"/>
      <c r="N138" s="45"/>
      <c r="O138" s="45"/>
      <c r="P138" s="45"/>
    </row>
    <row r="139" spans="1:16" s="33" customFormat="1" x14ac:dyDescent="0.2">
      <c r="A139" s="27" t="str">
        <f>[1]Пр2!B68</f>
        <v>фамилия, имя и отчество (при его наличии) подпись, телефон</v>
      </c>
      <c r="B139" s="28"/>
      <c r="C139" s="29"/>
      <c r="D139" s="29"/>
      <c r="E139" s="31"/>
      <c r="F139" s="32"/>
      <c r="I139" s="45"/>
      <c r="J139" s="45"/>
      <c r="K139" s="45"/>
      <c r="L139" s="45"/>
      <c r="M139" s="45"/>
      <c r="N139" s="45"/>
      <c r="O139" s="45"/>
      <c r="P139" s="45"/>
    </row>
    <row r="140" spans="1:16" s="33" customFormat="1" ht="17.25" customHeight="1" x14ac:dyDescent="0.2">
      <c r="A140" s="27" t="s">
        <v>184</v>
      </c>
      <c r="B140" s="28"/>
      <c r="C140" s="29"/>
      <c r="D140" s="29"/>
      <c r="E140" s="31"/>
      <c r="F140" s="32"/>
      <c r="I140" s="45"/>
      <c r="J140" s="45"/>
      <c r="K140" s="45"/>
      <c r="L140" s="45"/>
      <c r="M140" s="45"/>
      <c r="N140" s="45"/>
      <c r="O140" s="45"/>
      <c r="P140" s="45"/>
    </row>
    <row r="141" spans="1:16" ht="19.5" customHeight="1" x14ac:dyDescent="0.2">
      <c r="A141" s="34"/>
      <c r="B141" s="34"/>
      <c r="C141" s="35"/>
      <c r="D141" s="35"/>
    </row>
    <row r="142" spans="1:16" ht="24" customHeight="1" x14ac:dyDescent="0.2">
      <c r="A142" s="34"/>
      <c r="B142" s="34"/>
      <c r="C142" s="34"/>
      <c r="D142" s="34"/>
    </row>
    <row r="143" spans="1:16" x14ac:dyDescent="0.2">
      <c r="C143" s="36"/>
    </row>
    <row r="144" spans="1:16" x14ac:dyDescent="0.2">
      <c r="C144" s="36"/>
    </row>
    <row r="145" spans="2:4" x14ac:dyDescent="0.2">
      <c r="C145" s="36"/>
    </row>
    <row r="146" spans="2:4" x14ac:dyDescent="0.2">
      <c r="C146" s="36"/>
      <c r="D146" s="36"/>
    </row>
    <row r="148" spans="2:4" ht="12" customHeight="1" x14ac:dyDescent="0.2">
      <c r="B148" s="37"/>
      <c r="C148" s="36"/>
    </row>
    <row r="149" spans="2:4" x14ac:dyDescent="0.2">
      <c r="B149" s="37"/>
      <c r="C149" s="36"/>
    </row>
    <row r="150" spans="2:4" x14ac:dyDescent="0.2">
      <c r="B150" s="37"/>
      <c r="C150" s="36"/>
    </row>
    <row r="151" spans="2:4" x14ac:dyDescent="0.2">
      <c r="B151" s="37"/>
      <c r="C151" s="36"/>
    </row>
    <row r="153" spans="2:4" x14ac:dyDescent="0.2">
      <c r="B153" s="38"/>
      <c r="C153" s="39"/>
    </row>
    <row r="154" spans="2:4" x14ac:dyDescent="0.2">
      <c r="C154" s="36"/>
    </row>
    <row r="155" spans="2:4" x14ac:dyDescent="0.2">
      <c r="C155" s="36"/>
    </row>
  </sheetData>
  <mergeCells count="5">
    <mergeCell ref="A7:D7"/>
    <mergeCell ref="A8:D8"/>
    <mergeCell ref="A9:D9"/>
    <mergeCell ref="A10:D10"/>
    <mergeCell ref="A127:D127"/>
  </mergeCells>
  <hyperlinks>
    <hyperlink ref="A11" r:id="rId1" display="https://online.zakon.kz/037987/www.nationalbank.kz" xr:uid="{8DC60FBA-65F3-4849-A402-F60D126AE3C3}"/>
  </hyperlinks>
  <pageMargins left="0" right="0" top="0" bottom="0" header="0" footer="0"/>
  <pageSetup paperSize="9" scale="69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F286-1F1C-43BB-9369-A5050D536C5A}">
  <sheetPr>
    <tabColor theme="9" tint="0.79998168889431442"/>
    <pageSetUpPr fitToPage="1"/>
  </sheetPr>
  <dimension ref="A2:P140"/>
  <sheetViews>
    <sheetView view="pageBreakPreview" topLeftCell="A2" zoomScaleNormal="100" zoomScaleSheetLayoutView="100" workbookViewId="0">
      <selection activeCell="B98" sqref="B98"/>
    </sheetView>
  </sheetViews>
  <sheetFormatPr defaultRowHeight="12.75" x14ac:dyDescent="0.2"/>
  <cols>
    <col min="1" max="1" width="65.140625" style="46" customWidth="1"/>
    <col min="2" max="2" width="15.42578125" style="47" customWidth="1"/>
    <col min="3" max="3" width="19.5703125" style="48" customWidth="1"/>
    <col min="4" max="4" width="17.5703125" style="48" customWidth="1"/>
    <col min="5" max="5" width="17.42578125" style="48" customWidth="1"/>
    <col min="6" max="6" width="19.28515625" style="48" customWidth="1"/>
    <col min="7" max="7" width="16.42578125" style="48" hidden="1" customWidth="1"/>
    <col min="8" max="8" width="16.42578125" style="48" customWidth="1"/>
    <col min="9" max="256" width="9.140625" style="46"/>
    <col min="257" max="257" width="65.140625" style="46" customWidth="1"/>
    <col min="258" max="258" width="15.42578125" style="46" customWidth="1"/>
    <col min="259" max="259" width="19.5703125" style="46" customWidth="1"/>
    <col min="260" max="260" width="17.5703125" style="46" customWidth="1"/>
    <col min="261" max="261" width="17.42578125" style="46" customWidth="1"/>
    <col min="262" max="262" width="19.28515625" style="46" customWidth="1"/>
    <col min="263" max="263" width="0" style="46" hidden="1" customWidth="1"/>
    <col min="264" max="264" width="16.42578125" style="46" customWidth="1"/>
    <col min="265" max="512" width="9.140625" style="46"/>
    <col min="513" max="513" width="65.140625" style="46" customWidth="1"/>
    <col min="514" max="514" width="15.42578125" style="46" customWidth="1"/>
    <col min="515" max="515" width="19.5703125" style="46" customWidth="1"/>
    <col min="516" max="516" width="17.5703125" style="46" customWidth="1"/>
    <col min="517" max="517" width="17.42578125" style="46" customWidth="1"/>
    <col min="518" max="518" width="19.28515625" style="46" customWidth="1"/>
    <col min="519" max="519" width="0" style="46" hidden="1" customWidth="1"/>
    <col min="520" max="520" width="16.42578125" style="46" customWidth="1"/>
    <col min="521" max="768" width="9.140625" style="46"/>
    <col min="769" max="769" width="65.140625" style="46" customWidth="1"/>
    <col min="770" max="770" width="15.42578125" style="46" customWidth="1"/>
    <col min="771" max="771" width="19.5703125" style="46" customWidth="1"/>
    <col min="772" max="772" width="17.5703125" style="46" customWidth="1"/>
    <col min="773" max="773" width="17.42578125" style="46" customWidth="1"/>
    <col min="774" max="774" width="19.28515625" style="46" customWidth="1"/>
    <col min="775" max="775" width="0" style="46" hidden="1" customWidth="1"/>
    <col min="776" max="776" width="16.42578125" style="46" customWidth="1"/>
    <col min="777" max="1024" width="9.140625" style="46"/>
    <col min="1025" max="1025" width="65.140625" style="46" customWidth="1"/>
    <col min="1026" max="1026" width="15.42578125" style="46" customWidth="1"/>
    <col min="1027" max="1027" width="19.5703125" style="46" customWidth="1"/>
    <col min="1028" max="1028" width="17.5703125" style="46" customWidth="1"/>
    <col min="1029" max="1029" width="17.42578125" style="46" customWidth="1"/>
    <col min="1030" max="1030" width="19.28515625" style="46" customWidth="1"/>
    <col min="1031" max="1031" width="0" style="46" hidden="1" customWidth="1"/>
    <col min="1032" max="1032" width="16.42578125" style="46" customWidth="1"/>
    <col min="1033" max="1280" width="9.140625" style="46"/>
    <col min="1281" max="1281" width="65.140625" style="46" customWidth="1"/>
    <col min="1282" max="1282" width="15.42578125" style="46" customWidth="1"/>
    <col min="1283" max="1283" width="19.5703125" style="46" customWidth="1"/>
    <col min="1284" max="1284" width="17.5703125" style="46" customWidth="1"/>
    <col min="1285" max="1285" width="17.42578125" style="46" customWidth="1"/>
    <col min="1286" max="1286" width="19.28515625" style="46" customWidth="1"/>
    <col min="1287" max="1287" width="0" style="46" hidden="1" customWidth="1"/>
    <col min="1288" max="1288" width="16.42578125" style="46" customWidth="1"/>
    <col min="1289" max="1536" width="9.140625" style="46"/>
    <col min="1537" max="1537" width="65.140625" style="46" customWidth="1"/>
    <col min="1538" max="1538" width="15.42578125" style="46" customWidth="1"/>
    <col min="1539" max="1539" width="19.5703125" style="46" customWidth="1"/>
    <col min="1540" max="1540" width="17.5703125" style="46" customWidth="1"/>
    <col min="1541" max="1541" width="17.42578125" style="46" customWidth="1"/>
    <col min="1542" max="1542" width="19.28515625" style="46" customWidth="1"/>
    <col min="1543" max="1543" width="0" style="46" hidden="1" customWidth="1"/>
    <col min="1544" max="1544" width="16.42578125" style="46" customWidth="1"/>
    <col min="1545" max="1792" width="9.140625" style="46"/>
    <col min="1793" max="1793" width="65.140625" style="46" customWidth="1"/>
    <col min="1794" max="1794" width="15.42578125" style="46" customWidth="1"/>
    <col min="1795" max="1795" width="19.5703125" style="46" customWidth="1"/>
    <col min="1796" max="1796" width="17.5703125" style="46" customWidth="1"/>
    <col min="1797" max="1797" width="17.42578125" style="46" customWidth="1"/>
    <col min="1798" max="1798" width="19.28515625" style="46" customWidth="1"/>
    <col min="1799" max="1799" width="0" style="46" hidden="1" customWidth="1"/>
    <col min="1800" max="1800" width="16.42578125" style="46" customWidth="1"/>
    <col min="1801" max="2048" width="9.140625" style="46"/>
    <col min="2049" max="2049" width="65.140625" style="46" customWidth="1"/>
    <col min="2050" max="2050" width="15.42578125" style="46" customWidth="1"/>
    <col min="2051" max="2051" width="19.5703125" style="46" customWidth="1"/>
    <col min="2052" max="2052" width="17.5703125" style="46" customWidth="1"/>
    <col min="2053" max="2053" width="17.42578125" style="46" customWidth="1"/>
    <col min="2054" max="2054" width="19.28515625" style="46" customWidth="1"/>
    <col min="2055" max="2055" width="0" style="46" hidden="1" customWidth="1"/>
    <col min="2056" max="2056" width="16.42578125" style="46" customWidth="1"/>
    <col min="2057" max="2304" width="9.140625" style="46"/>
    <col min="2305" max="2305" width="65.140625" style="46" customWidth="1"/>
    <col min="2306" max="2306" width="15.42578125" style="46" customWidth="1"/>
    <col min="2307" max="2307" width="19.5703125" style="46" customWidth="1"/>
    <col min="2308" max="2308" width="17.5703125" style="46" customWidth="1"/>
    <col min="2309" max="2309" width="17.42578125" style="46" customWidth="1"/>
    <col min="2310" max="2310" width="19.28515625" style="46" customWidth="1"/>
    <col min="2311" max="2311" width="0" style="46" hidden="1" customWidth="1"/>
    <col min="2312" max="2312" width="16.42578125" style="46" customWidth="1"/>
    <col min="2313" max="2560" width="9.140625" style="46"/>
    <col min="2561" max="2561" width="65.140625" style="46" customWidth="1"/>
    <col min="2562" max="2562" width="15.42578125" style="46" customWidth="1"/>
    <col min="2563" max="2563" width="19.5703125" style="46" customWidth="1"/>
    <col min="2564" max="2564" width="17.5703125" style="46" customWidth="1"/>
    <col min="2565" max="2565" width="17.42578125" style="46" customWidth="1"/>
    <col min="2566" max="2566" width="19.28515625" style="46" customWidth="1"/>
    <col min="2567" max="2567" width="0" style="46" hidden="1" customWidth="1"/>
    <col min="2568" max="2568" width="16.42578125" style="46" customWidth="1"/>
    <col min="2569" max="2816" width="9.140625" style="46"/>
    <col min="2817" max="2817" width="65.140625" style="46" customWidth="1"/>
    <col min="2818" max="2818" width="15.42578125" style="46" customWidth="1"/>
    <col min="2819" max="2819" width="19.5703125" style="46" customWidth="1"/>
    <col min="2820" max="2820" width="17.5703125" style="46" customWidth="1"/>
    <col min="2821" max="2821" width="17.42578125" style="46" customWidth="1"/>
    <col min="2822" max="2822" width="19.28515625" style="46" customWidth="1"/>
    <col min="2823" max="2823" width="0" style="46" hidden="1" customWidth="1"/>
    <col min="2824" max="2824" width="16.42578125" style="46" customWidth="1"/>
    <col min="2825" max="3072" width="9.140625" style="46"/>
    <col min="3073" max="3073" width="65.140625" style="46" customWidth="1"/>
    <col min="3074" max="3074" width="15.42578125" style="46" customWidth="1"/>
    <col min="3075" max="3075" width="19.5703125" style="46" customWidth="1"/>
    <col min="3076" max="3076" width="17.5703125" style="46" customWidth="1"/>
    <col min="3077" max="3077" width="17.42578125" style="46" customWidth="1"/>
    <col min="3078" max="3078" width="19.28515625" style="46" customWidth="1"/>
    <col min="3079" max="3079" width="0" style="46" hidden="1" customWidth="1"/>
    <col min="3080" max="3080" width="16.42578125" style="46" customWidth="1"/>
    <col min="3081" max="3328" width="9.140625" style="46"/>
    <col min="3329" max="3329" width="65.140625" style="46" customWidth="1"/>
    <col min="3330" max="3330" width="15.42578125" style="46" customWidth="1"/>
    <col min="3331" max="3331" width="19.5703125" style="46" customWidth="1"/>
    <col min="3332" max="3332" width="17.5703125" style="46" customWidth="1"/>
    <col min="3333" max="3333" width="17.42578125" style="46" customWidth="1"/>
    <col min="3334" max="3334" width="19.28515625" style="46" customWidth="1"/>
    <col min="3335" max="3335" width="0" style="46" hidden="1" customWidth="1"/>
    <col min="3336" max="3336" width="16.42578125" style="46" customWidth="1"/>
    <col min="3337" max="3584" width="9.140625" style="46"/>
    <col min="3585" max="3585" width="65.140625" style="46" customWidth="1"/>
    <col min="3586" max="3586" width="15.42578125" style="46" customWidth="1"/>
    <col min="3587" max="3587" width="19.5703125" style="46" customWidth="1"/>
    <col min="3588" max="3588" width="17.5703125" style="46" customWidth="1"/>
    <col min="3589" max="3589" width="17.42578125" style="46" customWidth="1"/>
    <col min="3590" max="3590" width="19.28515625" style="46" customWidth="1"/>
    <col min="3591" max="3591" width="0" style="46" hidden="1" customWidth="1"/>
    <col min="3592" max="3592" width="16.42578125" style="46" customWidth="1"/>
    <col min="3593" max="3840" width="9.140625" style="46"/>
    <col min="3841" max="3841" width="65.140625" style="46" customWidth="1"/>
    <col min="3842" max="3842" width="15.42578125" style="46" customWidth="1"/>
    <col min="3843" max="3843" width="19.5703125" style="46" customWidth="1"/>
    <col min="3844" max="3844" width="17.5703125" style="46" customWidth="1"/>
    <col min="3845" max="3845" width="17.42578125" style="46" customWidth="1"/>
    <col min="3846" max="3846" width="19.28515625" style="46" customWidth="1"/>
    <col min="3847" max="3847" width="0" style="46" hidden="1" customWidth="1"/>
    <col min="3848" max="3848" width="16.42578125" style="46" customWidth="1"/>
    <col min="3849" max="4096" width="9.140625" style="46"/>
    <col min="4097" max="4097" width="65.140625" style="46" customWidth="1"/>
    <col min="4098" max="4098" width="15.42578125" style="46" customWidth="1"/>
    <col min="4099" max="4099" width="19.5703125" style="46" customWidth="1"/>
    <col min="4100" max="4100" width="17.5703125" style="46" customWidth="1"/>
    <col min="4101" max="4101" width="17.42578125" style="46" customWidth="1"/>
    <col min="4102" max="4102" width="19.28515625" style="46" customWidth="1"/>
    <col min="4103" max="4103" width="0" style="46" hidden="1" customWidth="1"/>
    <col min="4104" max="4104" width="16.42578125" style="46" customWidth="1"/>
    <col min="4105" max="4352" width="9.140625" style="46"/>
    <col min="4353" max="4353" width="65.140625" style="46" customWidth="1"/>
    <col min="4354" max="4354" width="15.42578125" style="46" customWidth="1"/>
    <col min="4355" max="4355" width="19.5703125" style="46" customWidth="1"/>
    <col min="4356" max="4356" width="17.5703125" style="46" customWidth="1"/>
    <col min="4357" max="4357" width="17.42578125" style="46" customWidth="1"/>
    <col min="4358" max="4358" width="19.28515625" style="46" customWidth="1"/>
    <col min="4359" max="4359" width="0" style="46" hidden="1" customWidth="1"/>
    <col min="4360" max="4360" width="16.42578125" style="46" customWidth="1"/>
    <col min="4361" max="4608" width="9.140625" style="46"/>
    <col min="4609" max="4609" width="65.140625" style="46" customWidth="1"/>
    <col min="4610" max="4610" width="15.42578125" style="46" customWidth="1"/>
    <col min="4611" max="4611" width="19.5703125" style="46" customWidth="1"/>
    <col min="4612" max="4612" width="17.5703125" style="46" customWidth="1"/>
    <col min="4613" max="4613" width="17.42578125" style="46" customWidth="1"/>
    <col min="4614" max="4614" width="19.28515625" style="46" customWidth="1"/>
    <col min="4615" max="4615" width="0" style="46" hidden="1" customWidth="1"/>
    <col min="4616" max="4616" width="16.42578125" style="46" customWidth="1"/>
    <col min="4617" max="4864" width="9.140625" style="46"/>
    <col min="4865" max="4865" width="65.140625" style="46" customWidth="1"/>
    <col min="4866" max="4866" width="15.42578125" style="46" customWidth="1"/>
    <col min="4867" max="4867" width="19.5703125" style="46" customWidth="1"/>
    <col min="4868" max="4868" width="17.5703125" style="46" customWidth="1"/>
    <col min="4869" max="4869" width="17.42578125" style="46" customWidth="1"/>
    <col min="4870" max="4870" width="19.28515625" style="46" customWidth="1"/>
    <col min="4871" max="4871" width="0" style="46" hidden="1" customWidth="1"/>
    <col min="4872" max="4872" width="16.42578125" style="46" customWidth="1"/>
    <col min="4873" max="5120" width="9.140625" style="46"/>
    <col min="5121" max="5121" width="65.140625" style="46" customWidth="1"/>
    <col min="5122" max="5122" width="15.42578125" style="46" customWidth="1"/>
    <col min="5123" max="5123" width="19.5703125" style="46" customWidth="1"/>
    <col min="5124" max="5124" width="17.5703125" style="46" customWidth="1"/>
    <col min="5125" max="5125" width="17.42578125" style="46" customWidth="1"/>
    <col min="5126" max="5126" width="19.28515625" style="46" customWidth="1"/>
    <col min="5127" max="5127" width="0" style="46" hidden="1" customWidth="1"/>
    <col min="5128" max="5128" width="16.42578125" style="46" customWidth="1"/>
    <col min="5129" max="5376" width="9.140625" style="46"/>
    <col min="5377" max="5377" width="65.140625" style="46" customWidth="1"/>
    <col min="5378" max="5378" width="15.42578125" style="46" customWidth="1"/>
    <col min="5379" max="5379" width="19.5703125" style="46" customWidth="1"/>
    <col min="5380" max="5380" width="17.5703125" style="46" customWidth="1"/>
    <col min="5381" max="5381" width="17.42578125" style="46" customWidth="1"/>
    <col min="5382" max="5382" width="19.28515625" style="46" customWidth="1"/>
    <col min="5383" max="5383" width="0" style="46" hidden="1" customWidth="1"/>
    <col min="5384" max="5384" width="16.42578125" style="46" customWidth="1"/>
    <col min="5385" max="5632" width="9.140625" style="46"/>
    <col min="5633" max="5633" width="65.140625" style="46" customWidth="1"/>
    <col min="5634" max="5634" width="15.42578125" style="46" customWidth="1"/>
    <col min="5635" max="5635" width="19.5703125" style="46" customWidth="1"/>
    <col min="5636" max="5636" width="17.5703125" style="46" customWidth="1"/>
    <col min="5637" max="5637" width="17.42578125" style="46" customWidth="1"/>
    <col min="5638" max="5638" width="19.28515625" style="46" customWidth="1"/>
    <col min="5639" max="5639" width="0" style="46" hidden="1" customWidth="1"/>
    <col min="5640" max="5640" width="16.42578125" style="46" customWidth="1"/>
    <col min="5641" max="5888" width="9.140625" style="46"/>
    <col min="5889" max="5889" width="65.140625" style="46" customWidth="1"/>
    <col min="5890" max="5890" width="15.42578125" style="46" customWidth="1"/>
    <col min="5891" max="5891" width="19.5703125" style="46" customWidth="1"/>
    <col min="5892" max="5892" width="17.5703125" style="46" customWidth="1"/>
    <col min="5893" max="5893" width="17.42578125" style="46" customWidth="1"/>
    <col min="5894" max="5894" width="19.28515625" style="46" customWidth="1"/>
    <col min="5895" max="5895" width="0" style="46" hidden="1" customWidth="1"/>
    <col min="5896" max="5896" width="16.42578125" style="46" customWidth="1"/>
    <col min="5897" max="6144" width="9.140625" style="46"/>
    <col min="6145" max="6145" width="65.140625" style="46" customWidth="1"/>
    <col min="6146" max="6146" width="15.42578125" style="46" customWidth="1"/>
    <col min="6147" max="6147" width="19.5703125" style="46" customWidth="1"/>
    <col min="6148" max="6148" width="17.5703125" style="46" customWidth="1"/>
    <col min="6149" max="6149" width="17.42578125" style="46" customWidth="1"/>
    <col min="6150" max="6150" width="19.28515625" style="46" customWidth="1"/>
    <col min="6151" max="6151" width="0" style="46" hidden="1" customWidth="1"/>
    <col min="6152" max="6152" width="16.42578125" style="46" customWidth="1"/>
    <col min="6153" max="6400" width="9.140625" style="46"/>
    <col min="6401" max="6401" width="65.140625" style="46" customWidth="1"/>
    <col min="6402" max="6402" width="15.42578125" style="46" customWidth="1"/>
    <col min="6403" max="6403" width="19.5703125" style="46" customWidth="1"/>
    <col min="6404" max="6404" width="17.5703125" style="46" customWidth="1"/>
    <col min="6405" max="6405" width="17.42578125" style="46" customWidth="1"/>
    <col min="6406" max="6406" width="19.28515625" style="46" customWidth="1"/>
    <col min="6407" max="6407" width="0" style="46" hidden="1" customWidth="1"/>
    <col min="6408" max="6408" width="16.42578125" style="46" customWidth="1"/>
    <col min="6409" max="6656" width="9.140625" style="46"/>
    <col min="6657" max="6657" width="65.140625" style="46" customWidth="1"/>
    <col min="6658" max="6658" width="15.42578125" style="46" customWidth="1"/>
    <col min="6659" max="6659" width="19.5703125" style="46" customWidth="1"/>
    <col min="6660" max="6660" width="17.5703125" style="46" customWidth="1"/>
    <col min="6661" max="6661" width="17.42578125" style="46" customWidth="1"/>
    <col min="6662" max="6662" width="19.28515625" style="46" customWidth="1"/>
    <col min="6663" max="6663" width="0" style="46" hidden="1" customWidth="1"/>
    <col min="6664" max="6664" width="16.42578125" style="46" customWidth="1"/>
    <col min="6665" max="6912" width="9.140625" style="46"/>
    <col min="6913" max="6913" width="65.140625" style="46" customWidth="1"/>
    <col min="6914" max="6914" width="15.42578125" style="46" customWidth="1"/>
    <col min="6915" max="6915" width="19.5703125" style="46" customWidth="1"/>
    <col min="6916" max="6916" width="17.5703125" style="46" customWidth="1"/>
    <col min="6917" max="6917" width="17.42578125" style="46" customWidth="1"/>
    <col min="6918" max="6918" width="19.28515625" style="46" customWidth="1"/>
    <col min="6919" max="6919" width="0" style="46" hidden="1" customWidth="1"/>
    <col min="6920" max="6920" width="16.42578125" style="46" customWidth="1"/>
    <col min="6921" max="7168" width="9.140625" style="46"/>
    <col min="7169" max="7169" width="65.140625" style="46" customWidth="1"/>
    <col min="7170" max="7170" width="15.42578125" style="46" customWidth="1"/>
    <col min="7171" max="7171" width="19.5703125" style="46" customWidth="1"/>
    <col min="7172" max="7172" width="17.5703125" style="46" customWidth="1"/>
    <col min="7173" max="7173" width="17.42578125" style="46" customWidth="1"/>
    <col min="7174" max="7174" width="19.28515625" style="46" customWidth="1"/>
    <col min="7175" max="7175" width="0" style="46" hidden="1" customWidth="1"/>
    <col min="7176" max="7176" width="16.42578125" style="46" customWidth="1"/>
    <col min="7177" max="7424" width="9.140625" style="46"/>
    <col min="7425" max="7425" width="65.140625" style="46" customWidth="1"/>
    <col min="7426" max="7426" width="15.42578125" style="46" customWidth="1"/>
    <col min="7427" max="7427" width="19.5703125" style="46" customWidth="1"/>
    <col min="7428" max="7428" width="17.5703125" style="46" customWidth="1"/>
    <col min="7429" max="7429" width="17.42578125" style="46" customWidth="1"/>
    <col min="7430" max="7430" width="19.28515625" style="46" customWidth="1"/>
    <col min="7431" max="7431" width="0" style="46" hidden="1" customWidth="1"/>
    <col min="7432" max="7432" width="16.42578125" style="46" customWidth="1"/>
    <col min="7433" max="7680" width="9.140625" style="46"/>
    <col min="7681" max="7681" width="65.140625" style="46" customWidth="1"/>
    <col min="7682" max="7682" width="15.42578125" style="46" customWidth="1"/>
    <col min="7683" max="7683" width="19.5703125" style="46" customWidth="1"/>
    <col min="7684" max="7684" width="17.5703125" style="46" customWidth="1"/>
    <col min="7685" max="7685" width="17.42578125" style="46" customWidth="1"/>
    <col min="7686" max="7686" width="19.28515625" style="46" customWidth="1"/>
    <col min="7687" max="7687" width="0" style="46" hidden="1" customWidth="1"/>
    <col min="7688" max="7688" width="16.42578125" style="46" customWidth="1"/>
    <col min="7689" max="7936" width="9.140625" style="46"/>
    <col min="7937" max="7937" width="65.140625" style="46" customWidth="1"/>
    <col min="7938" max="7938" width="15.42578125" style="46" customWidth="1"/>
    <col min="7939" max="7939" width="19.5703125" style="46" customWidth="1"/>
    <col min="7940" max="7940" width="17.5703125" style="46" customWidth="1"/>
    <col min="7941" max="7941" width="17.42578125" style="46" customWidth="1"/>
    <col min="7942" max="7942" width="19.28515625" style="46" customWidth="1"/>
    <col min="7943" max="7943" width="0" style="46" hidden="1" customWidth="1"/>
    <col min="7944" max="7944" width="16.42578125" style="46" customWidth="1"/>
    <col min="7945" max="8192" width="9.140625" style="46"/>
    <col min="8193" max="8193" width="65.140625" style="46" customWidth="1"/>
    <col min="8194" max="8194" width="15.42578125" style="46" customWidth="1"/>
    <col min="8195" max="8195" width="19.5703125" style="46" customWidth="1"/>
    <col min="8196" max="8196" width="17.5703125" style="46" customWidth="1"/>
    <col min="8197" max="8197" width="17.42578125" style="46" customWidth="1"/>
    <col min="8198" max="8198" width="19.28515625" style="46" customWidth="1"/>
    <col min="8199" max="8199" width="0" style="46" hidden="1" customWidth="1"/>
    <col min="8200" max="8200" width="16.42578125" style="46" customWidth="1"/>
    <col min="8201" max="8448" width="9.140625" style="46"/>
    <col min="8449" max="8449" width="65.140625" style="46" customWidth="1"/>
    <col min="8450" max="8450" width="15.42578125" style="46" customWidth="1"/>
    <col min="8451" max="8451" width="19.5703125" style="46" customWidth="1"/>
    <col min="8452" max="8452" width="17.5703125" style="46" customWidth="1"/>
    <col min="8453" max="8453" width="17.42578125" style="46" customWidth="1"/>
    <col min="8454" max="8454" width="19.28515625" style="46" customWidth="1"/>
    <col min="8455" max="8455" width="0" style="46" hidden="1" customWidth="1"/>
    <col min="8456" max="8456" width="16.42578125" style="46" customWidth="1"/>
    <col min="8457" max="8704" width="9.140625" style="46"/>
    <col min="8705" max="8705" width="65.140625" style="46" customWidth="1"/>
    <col min="8706" max="8706" width="15.42578125" style="46" customWidth="1"/>
    <col min="8707" max="8707" width="19.5703125" style="46" customWidth="1"/>
    <col min="8708" max="8708" width="17.5703125" style="46" customWidth="1"/>
    <col min="8709" max="8709" width="17.42578125" style="46" customWidth="1"/>
    <col min="8710" max="8710" width="19.28515625" style="46" customWidth="1"/>
    <col min="8711" max="8711" width="0" style="46" hidden="1" customWidth="1"/>
    <col min="8712" max="8712" width="16.42578125" style="46" customWidth="1"/>
    <col min="8713" max="8960" width="9.140625" style="46"/>
    <col min="8961" max="8961" width="65.140625" style="46" customWidth="1"/>
    <col min="8962" max="8962" width="15.42578125" style="46" customWidth="1"/>
    <col min="8963" max="8963" width="19.5703125" style="46" customWidth="1"/>
    <col min="8964" max="8964" width="17.5703125" style="46" customWidth="1"/>
    <col min="8965" max="8965" width="17.42578125" style="46" customWidth="1"/>
    <col min="8966" max="8966" width="19.28515625" style="46" customWidth="1"/>
    <col min="8967" max="8967" width="0" style="46" hidden="1" customWidth="1"/>
    <col min="8968" max="8968" width="16.42578125" style="46" customWidth="1"/>
    <col min="8969" max="9216" width="9.140625" style="46"/>
    <col min="9217" max="9217" width="65.140625" style="46" customWidth="1"/>
    <col min="9218" max="9218" width="15.42578125" style="46" customWidth="1"/>
    <col min="9219" max="9219" width="19.5703125" style="46" customWidth="1"/>
    <col min="9220" max="9220" width="17.5703125" style="46" customWidth="1"/>
    <col min="9221" max="9221" width="17.42578125" style="46" customWidth="1"/>
    <col min="9222" max="9222" width="19.28515625" style="46" customWidth="1"/>
    <col min="9223" max="9223" width="0" style="46" hidden="1" customWidth="1"/>
    <col min="9224" max="9224" width="16.42578125" style="46" customWidth="1"/>
    <col min="9225" max="9472" width="9.140625" style="46"/>
    <col min="9473" max="9473" width="65.140625" style="46" customWidth="1"/>
    <col min="9474" max="9474" width="15.42578125" style="46" customWidth="1"/>
    <col min="9475" max="9475" width="19.5703125" style="46" customWidth="1"/>
    <col min="9476" max="9476" width="17.5703125" style="46" customWidth="1"/>
    <col min="9477" max="9477" width="17.42578125" style="46" customWidth="1"/>
    <col min="9478" max="9478" width="19.28515625" style="46" customWidth="1"/>
    <col min="9479" max="9479" width="0" style="46" hidden="1" customWidth="1"/>
    <col min="9480" max="9480" width="16.42578125" style="46" customWidth="1"/>
    <col min="9481" max="9728" width="9.140625" style="46"/>
    <col min="9729" max="9729" width="65.140625" style="46" customWidth="1"/>
    <col min="9730" max="9730" width="15.42578125" style="46" customWidth="1"/>
    <col min="9731" max="9731" width="19.5703125" style="46" customWidth="1"/>
    <col min="9732" max="9732" width="17.5703125" style="46" customWidth="1"/>
    <col min="9733" max="9733" width="17.42578125" style="46" customWidth="1"/>
    <col min="9734" max="9734" width="19.28515625" style="46" customWidth="1"/>
    <col min="9735" max="9735" width="0" style="46" hidden="1" customWidth="1"/>
    <col min="9736" max="9736" width="16.42578125" style="46" customWidth="1"/>
    <col min="9737" max="9984" width="9.140625" style="46"/>
    <col min="9985" max="9985" width="65.140625" style="46" customWidth="1"/>
    <col min="9986" max="9986" width="15.42578125" style="46" customWidth="1"/>
    <col min="9987" max="9987" width="19.5703125" style="46" customWidth="1"/>
    <col min="9988" max="9988" width="17.5703125" style="46" customWidth="1"/>
    <col min="9989" max="9989" width="17.42578125" style="46" customWidth="1"/>
    <col min="9990" max="9990" width="19.28515625" style="46" customWidth="1"/>
    <col min="9991" max="9991" width="0" style="46" hidden="1" customWidth="1"/>
    <col min="9992" max="9992" width="16.42578125" style="46" customWidth="1"/>
    <col min="9993" max="10240" width="9.140625" style="46"/>
    <col min="10241" max="10241" width="65.140625" style="46" customWidth="1"/>
    <col min="10242" max="10242" width="15.42578125" style="46" customWidth="1"/>
    <col min="10243" max="10243" width="19.5703125" style="46" customWidth="1"/>
    <col min="10244" max="10244" width="17.5703125" style="46" customWidth="1"/>
    <col min="10245" max="10245" width="17.42578125" style="46" customWidth="1"/>
    <col min="10246" max="10246" width="19.28515625" style="46" customWidth="1"/>
    <col min="10247" max="10247" width="0" style="46" hidden="1" customWidth="1"/>
    <col min="10248" max="10248" width="16.42578125" style="46" customWidth="1"/>
    <col min="10249" max="10496" width="9.140625" style="46"/>
    <col min="10497" max="10497" width="65.140625" style="46" customWidth="1"/>
    <col min="10498" max="10498" width="15.42578125" style="46" customWidth="1"/>
    <col min="10499" max="10499" width="19.5703125" style="46" customWidth="1"/>
    <col min="10500" max="10500" width="17.5703125" style="46" customWidth="1"/>
    <col min="10501" max="10501" width="17.42578125" style="46" customWidth="1"/>
    <col min="10502" max="10502" width="19.28515625" style="46" customWidth="1"/>
    <col min="10503" max="10503" width="0" style="46" hidden="1" customWidth="1"/>
    <col min="10504" max="10504" width="16.42578125" style="46" customWidth="1"/>
    <col min="10505" max="10752" width="9.140625" style="46"/>
    <col min="10753" max="10753" width="65.140625" style="46" customWidth="1"/>
    <col min="10754" max="10754" width="15.42578125" style="46" customWidth="1"/>
    <col min="10755" max="10755" width="19.5703125" style="46" customWidth="1"/>
    <col min="10756" max="10756" width="17.5703125" style="46" customWidth="1"/>
    <col min="10757" max="10757" width="17.42578125" style="46" customWidth="1"/>
    <col min="10758" max="10758" width="19.28515625" style="46" customWidth="1"/>
    <col min="10759" max="10759" width="0" style="46" hidden="1" customWidth="1"/>
    <col min="10760" max="10760" width="16.42578125" style="46" customWidth="1"/>
    <col min="10761" max="11008" width="9.140625" style="46"/>
    <col min="11009" max="11009" width="65.140625" style="46" customWidth="1"/>
    <col min="11010" max="11010" width="15.42578125" style="46" customWidth="1"/>
    <col min="11011" max="11011" width="19.5703125" style="46" customWidth="1"/>
    <col min="11012" max="11012" width="17.5703125" style="46" customWidth="1"/>
    <col min="11013" max="11013" width="17.42578125" style="46" customWidth="1"/>
    <col min="11014" max="11014" width="19.28515625" style="46" customWidth="1"/>
    <col min="11015" max="11015" width="0" style="46" hidden="1" customWidth="1"/>
    <col min="11016" max="11016" width="16.42578125" style="46" customWidth="1"/>
    <col min="11017" max="11264" width="9.140625" style="46"/>
    <col min="11265" max="11265" width="65.140625" style="46" customWidth="1"/>
    <col min="11266" max="11266" width="15.42578125" style="46" customWidth="1"/>
    <col min="11267" max="11267" width="19.5703125" style="46" customWidth="1"/>
    <col min="11268" max="11268" width="17.5703125" style="46" customWidth="1"/>
    <col min="11269" max="11269" width="17.42578125" style="46" customWidth="1"/>
    <col min="11270" max="11270" width="19.28515625" style="46" customWidth="1"/>
    <col min="11271" max="11271" width="0" style="46" hidden="1" customWidth="1"/>
    <col min="11272" max="11272" width="16.42578125" style="46" customWidth="1"/>
    <col min="11273" max="11520" width="9.140625" style="46"/>
    <col min="11521" max="11521" width="65.140625" style="46" customWidth="1"/>
    <col min="11522" max="11522" width="15.42578125" style="46" customWidth="1"/>
    <col min="11523" max="11523" width="19.5703125" style="46" customWidth="1"/>
    <col min="11524" max="11524" width="17.5703125" style="46" customWidth="1"/>
    <col min="11525" max="11525" width="17.42578125" style="46" customWidth="1"/>
    <col min="11526" max="11526" width="19.28515625" style="46" customWidth="1"/>
    <col min="11527" max="11527" width="0" style="46" hidden="1" customWidth="1"/>
    <col min="11528" max="11528" width="16.42578125" style="46" customWidth="1"/>
    <col min="11529" max="11776" width="9.140625" style="46"/>
    <col min="11777" max="11777" width="65.140625" style="46" customWidth="1"/>
    <col min="11778" max="11778" width="15.42578125" style="46" customWidth="1"/>
    <col min="11779" max="11779" width="19.5703125" style="46" customWidth="1"/>
    <col min="11780" max="11780" width="17.5703125" style="46" customWidth="1"/>
    <col min="11781" max="11781" width="17.42578125" style="46" customWidth="1"/>
    <col min="11782" max="11782" width="19.28515625" style="46" customWidth="1"/>
    <col min="11783" max="11783" width="0" style="46" hidden="1" customWidth="1"/>
    <col min="11784" max="11784" width="16.42578125" style="46" customWidth="1"/>
    <col min="11785" max="12032" width="9.140625" style="46"/>
    <col min="12033" max="12033" width="65.140625" style="46" customWidth="1"/>
    <col min="12034" max="12034" width="15.42578125" style="46" customWidth="1"/>
    <col min="12035" max="12035" width="19.5703125" style="46" customWidth="1"/>
    <col min="12036" max="12036" width="17.5703125" style="46" customWidth="1"/>
    <col min="12037" max="12037" width="17.42578125" style="46" customWidth="1"/>
    <col min="12038" max="12038" width="19.28515625" style="46" customWidth="1"/>
    <col min="12039" max="12039" width="0" style="46" hidden="1" customWidth="1"/>
    <col min="12040" max="12040" width="16.42578125" style="46" customWidth="1"/>
    <col min="12041" max="12288" width="9.140625" style="46"/>
    <col min="12289" max="12289" width="65.140625" style="46" customWidth="1"/>
    <col min="12290" max="12290" width="15.42578125" style="46" customWidth="1"/>
    <col min="12291" max="12291" width="19.5703125" style="46" customWidth="1"/>
    <col min="12292" max="12292" width="17.5703125" style="46" customWidth="1"/>
    <col min="12293" max="12293" width="17.42578125" style="46" customWidth="1"/>
    <col min="12294" max="12294" width="19.28515625" style="46" customWidth="1"/>
    <col min="12295" max="12295" width="0" style="46" hidden="1" customWidth="1"/>
    <col min="12296" max="12296" width="16.42578125" style="46" customWidth="1"/>
    <col min="12297" max="12544" width="9.140625" style="46"/>
    <col min="12545" max="12545" width="65.140625" style="46" customWidth="1"/>
    <col min="12546" max="12546" width="15.42578125" style="46" customWidth="1"/>
    <col min="12547" max="12547" width="19.5703125" style="46" customWidth="1"/>
    <col min="12548" max="12548" width="17.5703125" style="46" customWidth="1"/>
    <col min="12549" max="12549" width="17.42578125" style="46" customWidth="1"/>
    <col min="12550" max="12550" width="19.28515625" style="46" customWidth="1"/>
    <col min="12551" max="12551" width="0" style="46" hidden="1" customWidth="1"/>
    <col min="12552" max="12552" width="16.42578125" style="46" customWidth="1"/>
    <col min="12553" max="12800" width="9.140625" style="46"/>
    <col min="12801" max="12801" width="65.140625" style="46" customWidth="1"/>
    <col min="12802" max="12802" width="15.42578125" style="46" customWidth="1"/>
    <col min="12803" max="12803" width="19.5703125" style="46" customWidth="1"/>
    <col min="12804" max="12804" width="17.5703125" style="46" customWidth="1"/>
    <col min="12805" max="12805" width="17.42578125" style="46" customWidth="1"/>
    <col min="12806" max="12806" width="19.28515625" style="46" customWidth="1"/>
    <col min="12807" max="12807" width="0" style="46" hidden="1" customWidth="1"/>
    <col min="12808" max="12808" width="16.42578125" style="46" customWidth="1"/>
    <col min="12809" max="13056" width="9.140625" style="46"/>
    <col min="13057" max="13057" width="65.140625" style="46" customWidth="1"/>
    <col min="13058" max="13058" width="15.42578125" style="46" customWidth="1"/>
    <col min="13059" max="13059" width="19.5703125" style="46" customWidth="1"/>
    <col min="13060" max="13060" width="17.5703125" style="46" customWidth="1"/>
    <col min="13061" max="13061" width="17.42578125" style="46" customWidth="1"/>
    <col min="13062" max="13062" width="19.28515625" style="46" customWidth="1"/>
    <col min="13063" max="13063" width="0" style="46" hidden="1" customWidth="1"/>
    <col min="13064" max="13064" width="16.42578125" style="46" customWidth="1"/>
    <col min="13065" max="13312" width="9.140625" style="46"/>
    <col min="13313" max="13313" width="65.140625" style="46" customWidth="1"/>
    <col min="13314" max="13314" width="15.42578125" style="46" customWidth="1"/>
    <col min="13315" max="13315" width="19.5703125" style="46" customWidth="1"/>
    <col min="13316" max="13316" width="17.5703125" style="46" customWidth="1"/>
    <col min="13317" max="13317" width="17.42578125" style="46" customWidth="1"/>
    <col min="13318" max="13318" width="19.28515625" style="46" customWidth="1"/>
    <col min="13319" max="13319" width="0" style="46" hidden="1" customWidth="1"/>
    <col min="13320" max="13320" width="16.42578125" style="46" customWidth="1"/>
    <col min="13321" max="13568" width="9.140625" style="46"/>
    <col min="13569" max="13569" width="65.140625" style="46" customWidth="1"/>
    <col min="13570" max="13570" width="15.42578125" style="46" customWidth="1"/>
    <col min="13571" max="13571" width="19.5703125" style="46" customWidth="1"/>
    <col min="13572" max="13572" width="17.5703125" style="46" customWidth="1"/>
    <col min="13573" max="13573" width="17.42578125" style="46" customWidth="1"/>
    <col min="13574" max="13574" width="19.28515625" style="46" customWidth="1"/>
    <col min="13575" max="13575" width="0" style="46" hidden="1" customWidth="1"/>
    <col min="13576" max="13576" width="16.42578125" style="46" customWidth="1"/>
    <col min="13577" max="13824" width="9.140625" style="46"/>
    <col min="13825" max="13825" width="65.140625" style="46" customWidth="1"/>
    <col min="13826" max="13826" width="15.42578125" style="46" customWidth="1"/>
    <col min="13827" max="13827" width="19.5703125" style="46" customWidth="1"/>
    <col min="13828" max="13828" width="17.5703125" style="46" customWidth="1"/>
    <col min="13829" max="13829" width="17.42578125" style="46" customWidth="1"/>
    <col min="13830" max="13830" width="19.28515625" style="46" customWidth="1"/>
    <col min="13831" max="13831" width="0" style="46" hidden="1" customWidth="1"/>
    <col min="13832" max="13832" width="16.42578125" style="46" customWidth="1"/>
    <col min="13833" max="14080" width="9.140625" style="46"/>
    <col min="14081" max="14081" width="65.140625" style="46" customWidth="1"/>
    <col min="14082" max="14082" width="15.42578125" style="46" customWidth="1"/>
    <col min="14083" max="14083" width="19.5703125" style="46" customWidth="1"/>
    <col min="14084" max="14084" width="17.5703125" style="46" customWidth="1"/>
    <col min="14085" max="14085" width="17.42578125" style="46" customWidth="1"/>
    <col min="14086" max="14086" width="19.28515625" style="46" customWidth="1"/>
    <col min="14087" max="14087" width="0" style="46" hidden="1" customWidth="1"/>
    <col min="14088" max="14088" width="16.42578125" style="46" customWidth="1"/>
    <col min="14089" max="14336" width="9.140625" style="46"/>
    <col min="14337" max="14337" width="65.140625" style="46" customWidth="1"/>
    <col min="14338" max="14338" width="15.42578125" style="46" customWidth="1"/>
    <col min="14339" max="14339" width="19.5703125" style="46" customWidth="1"/>
    <col min="14340" max="14340" width="17.5703125" style="46" customWidth="1"/>
    <col min="14341" max="14341" width="17.42578125" style="46" customWidth="1"/>
    <col min="14342" max="14342" width="19.28515625" style="46" customWidth="1"/>
    <col min="14343" max="14343" width="0" style="46" hidden="1" customWidth="1"/>
    <col min="14344" max="14344" width="16.42578125" style="46" customWidth="1"/>
    <col min="14345" max="14592" width="9.140625" style="46"/>
    <col min="14593" max="14593" width="65.140625" style="46" customWidth="1"/>
    <col min="14594" max="14594" width="15.42578125" style="46" customWidth="1"/>
    <col min="14595" max="14595" width="19.5703125" style="46" customWidth="1"/>
    <col min="14596" max="14596" width="17.5703125" style="46" customWidth="1"/>
    <col min="14597" max="14597" width="17.42578125" style="46" customWidth="1"/>
    <col min="14598" max="14598" width="19.28515625" style="46" customWidth="1"/>
    <col min="14599" max="14599" width="0" style="46" hidden="1" customWidth="1"/>
    <col min="14600" max="14600" width="16.42578125" style="46" customWidth="1"/>
    <col min="14601" max="14848" width="9.140625" style="46"/>
    <col min="14849" max="14849" width="65.140625" style="46" customWidth="1"/>
    <col min="14850" max="14850" width="15.42578125" style="46" customWidth="1"/>
    <col min="14851" max="14851" width="19.5703125" style="46" customWidth="1"/>
    <col min="14852" max="14852" width="17.5703125" style="46" customWidth="1"/>
    <col min="14853" max="14853" width="17.42578125" style="46" customWidth="1"/>
    <col min="14854" max="14854" width="19.28515625" style="46" customWidth="1"/>
    <col min="14855" max="14855" width="0" style="46" hidden="1" customWidth="1"/>
    <col min="14856" max="14856" width="16.42578125" style="46" customWidth="1"/>
    <col min="14857" max="15104" width="9.140625" style="46"/>
    <col min="15105" max="15105" width="65.140625" style="46" customWidth="1"/>
    <col min="15106" max="15106" width="15.42578125" style="46" customWidth="1"/>
    <col min="15107" max="15107" width="19.5703125" style="46" customWidth="1"/>
    <col min="15108" max="15108" width="17.5703125" style="46" customWidth="1"/>
    <col min="15109" max="15109" width="17.42578125" style="46" customWidth="1"/>
    <col min="15110" max="15110" width="19.28515625" style="46" customWidth="1"/>
    <col min="15111" max="15111" width="0" style="46" hidden="1" customWidth="1"/>
    <col min="15112" max="15112" width="16.42578125" style="46" customWidth="1"/>
    <col min="15113" max="15360" width="9.140625" style="46"/>
    <col min="15361" max="15361" width="65.140625" style="46" customWidth="1"/>
    <col min="15362" max="15362" width="15.42578125" style="46" customWidth="1"/>
    <col min="15363" max="15363" width="19.5703125" style="46" customWidth="1"/>
    <col min="15364" max="15364" width="17.5703125" style="46" customWidth="1"/>
    <col min="15365" max="15365" width="17.42578125" style="46" customWidth="1"/>
    <col min="15366" max="15366" width="19.28515625" style="46" customWidth="1"/>
    <col min="15367" max="15367" width="0" style="46" hidden="1" customWidth="1"/>
    <col min="15368" max="15368" width="16.42578125" style="46" customWidth="1"/>
    <col min="15369" max="15616" width="9.140625" style="46"/>
    <col min="15617" max="15617" width="65.140625" style="46" customWidth="1"/>
    <col min="15618" max="15618" width="15.42578125" style="46" customWidth="1"/>
    <col min="15619" max="15619" width="19.5703125" style="46" customWidth="1"/>
    <col min="15620" max="15620" width="17.5703125" style="46" customWidth="1"/>
    <col min="15621" max="15621" width="17.42578125" style="46" customWidth="1"/>
    <col min="15622" max="15622" width="19.28515625" style="46" customWidth="1"/>
    <col min="15623" max="15623" width="0" style="46" hidden="1" customWidth="1"/>
    <col min="15624" max="15624" width="16.42578125" style="46" customWidth="1"/>
    <col min="15625" max="15872" width="9.140625" style="46"/>
    <col min="15873" max="15873" width="65.140625" style="46" customWidth="1"/>
    <col min="15874" max="15874" width="15.42578125" style="46" customWidth="1"/>
    <col min="15875" max="15875" width="19.5703125" style="46" customWidth="1"/>
    <col min="15876" max="15876" width="17.5703125" style="46" customWidth="1"/>
    <col min="15877" max="15877" width="17.42578125" style="46" customWidth="1"/>
    <col min="15878" max="15878" width="19.28515625" style="46" customWidth="1"/>
    <col min="15879" max="15879" width="0" style="46" hidden="1" customWidth="1"/>
    <col min="15880" max="15880" width="16.42578125" style="46" customWidth="1"/>
    <col min="15881" max="16128" width="9.140625" style="46"/>
    <col min="16129" max="16129" width="65.140625" style="46" customWidth="1"/>
    <col min="16130" max="16130" width="15.42578125" style="46" customWidth="1"/>
    <col min="16131" max="16131" width="19.5703125" style="46" customWidth="1"/>
    <col min="16132" max="16132" width="17.5703125" style="46" customWidth="1"/>
    <col min="16133" max="16133" width="17.42578125" style="46" customWidth="1"/>
    <col min="16134" max="16134" width="19.28515625" style="46" customWidth="1"/>
    <col min="16135" max="16135" width="0" style="46" hidden="1" customWidth="1"/>
    <col min="16136" max="16136" width="16.42578125" style="46" customWidth="1"/>
    <col min="16137" max="16384" width="9.140625" style="46"/>
  </cols>
  <sheetData>
    <row r="2" spans="1:8" x14ac:dyDescent="0.2">
      <c r="F2" s="3" t="s">
        <v>185</v>
      </c>
    </row>
    <row r="3" spans="1:8" x14ac:dyDescent="0.2">
      <c r="F3" s="3" t="s">
        <v>1</v>
      </c>
    </row>
    <row r="4" spans="1:8" x14ac:dyDescent="0.2">
      <c r="F4" s="3" t="s">
        <v>2</v>
      </c>
    </row>
    <row r="5" spans="1:8" x14ac:dyDescent="0.2">
      <c r="F5" s="3" t="s">
        <v>3</v>
      </c>
    </row>
    <row r="7" spans="1:8" x14ac:dyDescent="0.2">
      <c r="A7" s="49"/>
      <c r="F7" s="3" t="s">
        <v>186</v>
      </c>
    </row>
    <row r="9" spans="1:8" s="1" customFormat="1" ht="15" customHeight="1" x14ac:dyDescent="0.2">
      <c r="B9" s="76" t="s">
        <v>187</v>
      </c>
      <c r="C9" s="76"/>
      <c r="D9" s="76"/>
      <c r="E9" s="2"/>
      <c r="F9" s="2"/>
      <c r="G9" s="2"/>
      <c r="H9" s="2"/>
    </row>
    <row r="10" spans="1:8" s="1" customFormat="1" x14ac:dyDescent="0.2">
      <c r="B10" s="77" t="s">
        <v>5</v>
      </c>
      <c r="C10" s="77"/>
      <c r="D10" s="77"/>
      <c r="E10" s="2"/>
      <c r="F10" s="2"/>
      <c r="G10" s="2"/>
      <c r="H10" s="2"/>
    </row>
    <row r="11" spans="1:8" s="1" customFormat="1" x14ac:dyDescent="0.2">
      <c r="B11" s="77" t="s">
        <v>6</v>
      </c>
      <c r="C11" s="77"/>
      <c r="D11" s="77"/>
      <c r="E11" s="2"/>
      <c r="F11" s="2"/>
      <c r="G11" s="2"/>
      <c r="H11" s="2"/>
    </row>
    <row r="12" spans="1:8" s="1" customFormat="1" ht="14.25" customHeight="1" x14ac:dyDescent="0.2">
      <c r="A12" s="77" t="str">
        <f>[1]Пр3!B6</f>
        <v>Отчетный период: по состоянию на 01 апреля 2021 года</v>
      </c>
      <c r="B12" s="77"/>
      <c r="C12" s="77"/>
      <c r="D12" s="77"/>
      <c r="E12" s="77"/>
      <c r="F12" s="77"/>
      <c r="G12" s="50"/>
      <c r="H12" s="50"/>
    </row>
    <row r="13" spans="1:8" s="1" customFormat="1" ht="14.25" customHeight="1" x14ac:dyDescent="0.2">
      <c r="A13" s="83" t="s">
        <v>7</v>
      </c>
      <c r="B13" s="84"/>
      <c r="C13" s="84"/>
      <c r="D13" s="84"/>
      <c r="E13" s="5"/>
      <c r="F13" s="5"/>
      <c r="G13" s="50"/>
      <c r="H13" s="50"/>
    </row>
    <row r="14" spans="1:8" s="1" customFormat="1" ht="14.25" customHeight="1" x14ac:dyDescent="0.2">
      <c r="A14" s="83" t="s">
        <v>188</v>
      </c>
      <c r="B14" s="84"/>
      <c r="C14" s="84"/>
      <c r="D14" s="84"/>
      <c r="E14" s="5"/>
      <c r="F14" s="5"/>
      <c r="G14" s="50"/>
      <c r="H14" s="50"/>
    </row>
    <row r="15" spans="1:8" s="1" customFormat="1" ht="14.25" customHeight="1" x14ac:dyDescent="0.2">
      <c r="A15" s="83" t="s">
        <v>9</v>
      </c>
      <c r="B15" s="84"/>
      <c r="C15" s="84"/>
      <c r="D15" s="84"/>
      <c r="E15" s="5"/>
      <c r="F15" s="5"/>
      <c r="G15" s="50"/>
      <c r="H15" s="50"/>
    </row>
    <row r="16" spans="1:8" s="1" customFormat="1" ht="23.25" customHeight="1" x14ac:dyDescent="0.2">
      <c r="A16" s="83" t="s">
        <v>10</v>
      </c>
      <c r="B16" s="84"/>
      <c r="C16" s="84"/>
      <c r="D16" s="84"/>
      <c r="E16" s="5"/>
      <c r="F16" s="5"/>
      <c r="G16" s="50"/>
      <c r="H16" s="50"/>
    </row>
    <row r="17" spans="1:16" s="1" customFormat="1" ht="14.25" customHeight="1" x14ac:dyDescent="0.2">
      <c r="A17" s="83" t="s">
        <v>11</v>
      </c>
      <c r="B17" s="84"/>
      <c r="C17" s="84"/>
      <c r="D17" s="84"/>
      <c r="E17" s="5"/>
      <c r="F17" s="5"/>
      <c r="G17" s="50"/>
      <c r="H17" s="50"/>
    </row>
    <row r="18" spans="1:16" x14ac:dyDescent="0.2">
      <c r="A18" s="83" t="s">
        <v>12</v>
      </c>
      <c r="B18" s="84"/>
      <c r="C18" s="84"/>
      <c r="D18" s="84"/>
      <c r="F18" s="5" t="s">
        <v>13</v>
      </c>
    </row>
    <row r="19" spans="1:16" ht="31.5" customHeight="1" x14ac:dyDescent="0.2">
      <c r="A19" s="85" t="s">
        <v>14</v>
      </c>
      <c r="B19" s="86" t="s">
        <v>15</v>
      </c>
      <c r="C19" s="85" t="s">
        <v>189</v>
      </c>
      <c r="D19" s="85" t="s">
        <v>190</v>
      </c>
      <c r="E19" s="85" t="s">
        <v>191</v>
      </c>
      <c r="F19" s="85" t="s">
        <v>192</v>
      </c>
    </row>
    <row r="20" spans="1:16" ht="25.5" customHeight="1" x14ac:dyDescent="0.2">
      <c r="A20" s="85"/>
      <c r="B20" s="86"/>
      <c r="C20" s="85"/>
      <c r="D20" s="85"/>
      <c r="E20" s="85"/>
      <c r="F20" s="85"/>
    </row>
    <row r="21" spans="1:16" x14ac:dyDescent="0.2">
      <c r="A21" s="10">
        <v>1</v>
      </c>
      <c r="B21" s="16">
        <v>2</v>
      </c>
      <c r="C21" s="10">
        <v>3</v>
      </c>
      <c r="D21" s="10">
        <v>4</v>
      </c>
      <c r="E21" s="10">
        <v>5</v>
      </c>
      <c r="F21" s="10">
        <v>6</v>
      </c>
    </row>
    <row r="22" spans="1:16" ht="12.75" customHeight="1" x14ac:dyDescent="0.2">
      <c r="A22" s="11" t="s">
        <v>193</v>
      </c>
      <c r="B22" s="16">
        <v>1</v>
      </c>
      <c r="C22" s="14">
        <f>C36+C37</f>
        <v>850</v>
      </c>
      <c r="D22" s="14">
        <f>D36</f>
        <v>850</v>
      </c>
      <c r="E22" s="14">
        <f>E36</f>
        <v>3178</v>
      </c>
      <c r="F22" s="14">
        <f>F25+F36</f>
        <v>3178</v>
      </c>
      <c r="I22" s="51"/>
      <c r="J22" s="51"/>
      <c r="K22" s="51"/>
      <c r="L22" s="51"/>
      <c r="M22" s="51"/>
      <c r="N22" s="51"/>
      <c r="O22" s="51"/>
      <c r="P22" s="51"/>
    </row>
    <row r="23" spans="1:16" ht="19.5" customHeight="1" x14ac:dyDescent="0.2">
      <c r="A23" s="11" t="s">
        <v>20</v>
      </c>
      <c r="B23" s="52"/>
      <c r="C23" s="14"/>
      <c r="D23" s="14"/>
      <c r="E23" s="14"/>
      <c r="F23" s="14"/>
      <c r="K23" s="51"/>
    </row>
    <row r="24" spans="1:16" x14ac:dyDescent="0.2">
      <c r="A24" s="11" t="s">
        <v>194</v>
      </c>
      <c r="B24" s="16" t="s">
        <v>22</v>
      </c>
      <c r="C24" s="14"/>
      <c r="D24" s="14"/>
      <c r="E24" s="14"/>
      <c r="F24" s="14"/>
      <c r="K24" s="51"/>
    </row>
    <row r="25" spans="1:16" x14ac:dyDescent="0.2">
      <c r="A25" s="11" t="s">
        <v>195</v>
      </c>
      <c r="B25" s="16" t="s">
        <v>24</v>
      </c>
      <c r="C25" s="14"/>
      <c r="D25" s="14"/>
      <c r="E25" s="14"/>
      <c r="F25" s="14">
        <f>O25</f>
        <v>0</v>
      </c>
      <c r="K25" s="51"/>
      <c r="L25" s="51"/>
      <c r="M25" s="51"/>
      <c r="O25" s="51"/>
    </row>
    <row r="26" spans="1:16" x14ac:dyDescent="0.2">
      <c r="A26" s="11" t="s">
        <v>196</v>
      </c>
      <c r="B26" s="16" t="s">
        <v>197</v>
      </c>
      <c r="C26" s="53"/>
      <c r="D26" s="53"/>
      <c r="E26" s="54"/>
      <c r="F26" s="54"/>
      <c r="K26" s="51"/>
    </row>
    <row r="27" spans="1:16" ht="17.25" customHeight="1" x14ac:dyDescent="0.2">
      <c r="A27" s="11" t="s">
        <v>20</v>
      </c>
      <c r="B27" s="52"/>
      <c r="C27" s="53"/>
      <c r="D27" s="53"/>
      <c r="E27" s="54"/>
      <c r="F27" s="54"/>
      <c r="K27" s="51"/>
    </row>
    <row r="28" spans="1:16" ht="25.5" x14ac:dyDescent="0.2">
      <c r="A28" s="11" t="s">
        <v>198</v>
      </c>
      <c r="B28" s="16" t="s">
        <v>199</v>
      </c>
      <c r="C28" s="53"/>
      <c r="D28" s="53"/>
      <c r="E28" s="54"/>
      <c r="F28" s="54"/>
      <c r="K28" s="51"/>
    </row>
    <row r="29" spans="1:16" ht="25.5" x14ac:dyDescent="0.2">
      <c r="A29" s="11" t="s">
        <v>200</v>
      </c>
      <c r="B29" s="16" t="s">
        <v>201</v>
      </c>
      <c r="C29" s="53"/>
      <c r="D29" s="53"/>
      <c r="E29" s="54"/>
      <c r="F29" s="54"/>
      <c r="K29" s="51"/>
    </row>
    <row r="30" spans="1:16" ht="25.5" x14ac:dyDescent="0.2">
      <c r="A30" s="11" t="s">
        <v>202</v>
      </c>
      <c r="B30" s="16" t="s">
        <v>203</v>
      </c>
      <c r="C30" s="53"/>
      <c r="D30" s="53"/>
      <c r="E30" s="54"/>
      <c r="F30" s="54"/>
      <c r="K30" s="51"/>
    </row>
    <row r="31" spans="1:16" ht="25.5" x14ac:dyDescent="0.2">
      <c r="A31" s="11" t="s">
        <v>204</v>
      </c>
      <c r="B31" s="16" t="s">
        <v>205</v>
      </c>
      <c r="C31" s="53"/>
      <c r="D31" s="55"/>
      <c r="E31" s="54"/>
      <c r="F31" s="54"/>
      <c r="K31" s="51"/>
    </row>
    <row r="32" spans="1:16" ht="38.25" x14ac:dyDescent="0.2">
      <c r="A32" s="11" t="s">
        <v>206</v>
      </c>
      <c r="B32" s="16" t="s">
        <v>207</v>
      </c>
      <c r="C32" s="53"/>
      <c r="D32" s="14"/>
      <c r="E32" s="54"/>
      <c r="F32" s="54"/>
      <c r="K32" s="51"/>
    </row>
    <row r="33" spans="1:15" ht="25.5" x14ac:dyDescent="0.2">
      <c r="A33" s="11" t="s">
        <v>208</v>
      </c>
      <c r="B33" s="16" t="s">
        <v>209</v>
      </c>
      <c r="C33" s="53"/>
      <c r="D33" s="56"/>
      <c r="E33" s="55"/>
      <c r="F33" s="55"/>
      <c r="K33" s="51"/>
    </row>
    <row r="34" spans="1:15" ht="21.75" customHeight="1" x14ac:dyDescent="0.2">
      <c r="A34" s="11" t="s">
        <v>210</v>
      </c>
      <c r="B34" s="16" t="s">
        <v>211</v>
      </c>
      <c r="C34" s="53"/>
      <c r="D34" s="14"/>
      <c r="E34" s="55"/>
      <c r="F34" s="55"/>
      <c r="K34" s="51"/>
    </row>
    <row r="35" spans="1:15" ht="25.5" x14ac:dyDescent="0.2">
      <c r="A35" s="11" t="s">
        <v>212</v>
      </c>
      <c r="B35" s="16" t="s">
        <v>213</v>
      </c>
      <c r="C35" s="55"/>
      <c r="D35" s="54"/>
      <c r="E35" s="55"/>
      <c r="F35" s="55"/>
      <c r="K35" s="51"/>
      <c r="L35" s="51"/>
      <c r="M35" s="51"/>
      <c r="N35" s="51"/>
      <c r="O35" s="51"/>
    </row>
    <row r="36" spans="1:15" x14ac:dyDescent="0.2">
      <c r="A36" s="11" t="s">
        <v>214</v>
      </c>
      <c r="B36" s="16" t="s">
        <v>215</v>
      </c>
      <c r="C36" s="14">
        <v>850</v>
      </c>
      <c r="D36" s="14">
        <v>850</v>
      </c>
      <c r="E36" s="14">
        <v>3178</v>
      </c>
      <c r="F36" s="14">
        <v>3178</v>
      </c>
      <c r="H36" s="57"/>
      <c r="I36" s="51"/>
      <c r="J36" s="51"/>
      <c r="K36" s="51"/>
      <c r="L36" s="51"/>
      <c r="M36" s="51"/>
      <c r="N36" s="51"/>
      <c r="O36" s="51"/>
    </row>
    <row r="37" spans="1:15" x14ac:dyDescent="0.2">
      <c r="A37" s="11" t="s">
        <v>216</v>
      </c>
      <c r="B37" s="16" t="s">
        <v>217</v>
      </c>
      <c r="C37" s="56"/>
      <c r="D37" s="14"/>
      <c r="E37" s="56"/>
      <c r="F37" s="56"/>
      <c r="K37" s="51"/>
      <c r="L37" s="51"/>
      <c r="M37" s="51"/>
    </row>
    <row r="38" spans="1:15" x14ac:dyDescent="0.2">
      <c r="A38" s="11" t="s">
        <v>218</v>
      </c>
      <c r="B38" s="16">
        <v>2</v>
      </c>
      <c r="C38" s="14">
        <f>C40+C44+C46+C47+C45+C48+C49+C50+C51</f>
        <v>50174</v>
      </c>
      <c r="D38" s="56">
        <f>D40+D44+D46+D47+D45+D48+D49+D50+D51</f>
        <v>50174</v>
      </c>
      <c r="E38" s="14">
        <f>E40+E44+E46+E47+E45+E48+E49+E50+E51</f>
        <v>27986</v>
      </c>
      <c r="F38" s="14">
        <f>F40+F44+F46+F47+F45+F48+F49+F50+F51</f>
        <v>27986</v>
      </c>
      <c r="I38" s="51"/>
      <c r="J38" s="51"/>
      <c r="K38" s="51"/>
      <c r="L38" s="51"/>
      <c r="M38" s="51"/>
      <c r="N38" s="51"/>
      <c r="O38" s="51"/>
    </row>
    <row r="39" spans="1:15" x14ac:dyDescent="0.2">
      <c r="A39" s="11" t="s">
        <v>20</v>
      </c>
      <c r="B39" s="52"/>
      <c r="C39" s="14"/>
      <c r="D39" s="14"/>
      <c r="E39" s="54"/>
      <c r="F39" s="54"/>
      <c r="K39" s="51"/>
      <c r="L39" s="51"/>
      <c r="M39" s="51"/>
    </row>
    <row r="40" spans="1:15" x14ac:dyDescent="0.2">
      <c r="A40" s="11" t="s">
        <v>219</v>
      </c>
      <c r="B40" s="16" t="s">
        <v>220</v>
      </c>
      <c r="C40" s="14">
        <v>0</v>
      </c>
      <c r="D40" s="54">
        <v>0</v>
      </c>
      <c r="E40" s="54"/>
      <c r="F40" s="54"/>
      <c r="K40" s="51"/>
      <c r="L40" s="51"/>
      <c r="M40" s="51"/>
    </row>
    <row r="41" spans="1:15" x14ac:dyDescent="0.2">
      <c r="A41" s="11" t="s">
        <v>20</v>
      </c>
      <c r="B41" s="52"/>
      <c r="C41" s="14"/>
      <c r="D41" s="55"/>
      <c r="E41" s="54"/>
      <c r="F41" s="54"/>
      <c r="K41" s="51"/>
      <c r="L41" s="51"/>
      <c r="M41" s="51"/>
    </row>
    <row r="42" spans="1:15" x14ac:dyDescent="0.2">
      <c r="A42" s="11" t="s">
        <v>51</v>
      </c>
      <c r="B42" s="16" t="s">
        <v>221</v>
      </c>
      <c r="C42" s="14"/>
      <c r="D42" s="14"/>
      <c r="E42" s="54"/>
      <c r="F42" s="54"/>
      <c r="K42" s="51"/>
      <c r="L42" s="51"/>
      <c r="M42" s="51"/>
    </row>
    <row r="43" spans="1:15" x14ac:dyDescent="0.2">
      <c r="A43" s="11" t="s">
        <v>53</v>
      </c>
      <c r="B43" s="16" t="s">
        <v>222</v>
      </c>
      <c r="C43" s="14"/>
      <c r="D43" s="56"/>
      <c r="E43" s="54"/>
      <c r="F43" s="54"/>
      <c r="K43" s="51"/>
      <c r="L43" s="51"/>
      <c r="M43" s="51"/>
    </row>
    <row r="44" spans="1:15" x14ac:dyDescent="0.2">
      <c r="A44" s="11" t="s">
        <v>55</v>
      </c>
      <c r="B44" s="16" t="s">
        <v>223</v>
      </c>
      <c r="C44" s="14"/>
      <c r="D44" s="14"/>
      <c r="E44" s="14">
        <v>366</v>
      </c>
      <c r="F44" s="14">
        <v>366</v>
      </c>
      <c r="J44" s="51"/>
      <c r="K44" s="51"/>
      <c r="L44" s="51"/>
      <c r="M44" s="51"/>
      <c r="O44" s="51"/>
    </row>
    <row r="45" spans="1:15" x14ac:dyDescent="0.2">
      <c r="A45" s="11" t="s">
        <v>57</v>
      </c>
      <c r="B45" s="16" t="s">
        <v>224</v>
      </c>
      <c r="C45" s="14">
        <v>35558</v>
      </c>
      <c r="D45" s="14">
        <v>35558</v>
      </c>
      <c r="E45" s="14">
        <v>18000</v>
      </c>
      <c r="F45" s="14">
        <v>18000</v>
      </c>
      <c r="H45" s="57"/>
      <c r="I45" s="51"/>
      <c r="J45" s="51"/>
      <c r="K45" s="51"/>
      <c r="L45" s="51"/>
      <c r="M45" s="51"/>
      <c r="N45" s="51"/>
      <c r="O45" s="51"/>
    </row>
    <row r="46" spans="1:15" x14ac:dyDescent="0.2">
      <c r="A46" s="11" t="s">
        <v>61</v>
      </c>
      <c r="B46" s="16" t="s">
        <v>225</v>
      </c>
      <c r="C46" s="58"/>
      <c r="D46" s="14"/>
      <c r="E46" s="14">
        <v>35</v>
      </c>
      <c r="F46" s="14">
        <v>35</v>
      </c>
      <c r="J46" s="51"/>
      <c r="K46" s="51"/>
      <c r="L46" s="51"/>
      <c r="M46" s="51"/>
      <c r="N46" s="51"/>
      <c r="O46" s="51"/>
    </row>
    <row r="47" spans="1:15" x14ac:dyDescent="0.2">
      <c r="A47" s="11" t="s">
        <v>59</v>
      </c>
      <c r="B47" s="16" t="s">
        <v>226</v>
      </c>
      <c r="C47" s="58">
        <v>14616</v>
      </c>
      <c r="D47" s="14">
        <v>14616</v>
      </c>
      <c r="E47" s="14">
        <v>9327</v>
      </c>
      <c r="F47" s="14">
        <v>9327</v>
      </c>
      <c r="H47" s="57"/>
      <c r="I47" s="51"/>
      <c r="J47" s="51"/>
      <c r="K47" s="51"/>
      <c r="L47" s="51"/>
      <c r="M47" s="51"/>
      <c r="N47" s="51"/>
      <c r="O47" s="51"/>
    </row>
    <row r="48" spans="1:15" x14ac:dyDescent="0.2">
      <c r="A48" s="11" t="s">
        <v>63</v>
      </c>
      <c r="B48" s="16" t="s">
        <v>227</v>
      </c>
      <c r="C48" s="14">
        <v>0</v>
      </c>
      <c r="D48" s="14">
        <v>0</v>
      </c>
      <c r="E48" s="14">
        <v>258</v>
      </c>
      <c r="F48" s="14">
        <v>258</v>
      </c>
      <c r="J48" s="51"/>
      <c r="K48" s="51"/>
      <c r="L48" s="51"/>
      <c r="M48" s="51"/>
      <c r="O48" s="51"/>
    </row>
    <row r="49" spans="1:15" x14ac:dyDescent="0.2">
      <c r="A49" s="11" t="s">
        <v>228</v>
      </c>
      <c r="B49" s="16" t="s">
        <v>229</v>
      </c>
      <c r="C49" s="14">
        <v>0</v>
      </c>
      <c r="D49" s="14">
        <v>0</v>
      </c>
      <c r="E49" s="14"/>
      <c r="F49" s="14"/>
      <c r="I49" s="51"/>
      <c r="J49" s="51"/>
      <c r="K49" s="51"/>
      <c r="L49" s="51"/>
      <c r="M49" s="51"/>
      <c r="N49" s="51"/>
      <c r="O49" s="51"/>
    </row>
    <row r="50" spans="1:15" x14ac:dyDescent="0.2">
      <c r="A50" s="11" t="s">
        <v>65</v>
      </c>
      <c r="B50" s="16" t="s">
        <v>230</v>
      </c>
      <c r="C50" s="53"/>
      <c r="D50" s="53"/>
      <c r="E50" s="54"/>
      <c r="F50" s="54"/>
      <c r="K50" s="51"/>
      <c r="L50" s="51"/>
      <c r="M50" s="51"/>
    </row>
    <row r="51" spans="1:15" ht="15" customHeight="1" x14ac:dyDescent="0.2">
      <c r="A51" s="11" t="s">
        <v>67</v>
      </c>
      <c r="B51" s="16" t="s">
        <v>231</v>
      </c>
      <c r="C51" s="53"/>
      <c r="D51" s="53"/>
      <c r="E51" s="54"/>
      <c r="F51" s="54"/>
      <c r="K51" s="51"/>
      <c r="L51" s="51"/>
      <c r="M51" s="51"/>
    </row>
    <row r="52" spans="1:15" x14ac:dyDescent="0.2">
      <c r="A52" s="11" t="s">
        <v>232</v>
      </c>
      <c r="B52" s="16">
        <v>3</v>
      </c>
      <c r="C52" s="14"/>
      <c r="D52" s="14"/>
      <c r="E52" s="14"/>
      <c r="F52" s="14"/>
      <c r="K52" s="51"/>
      <c r="L52" s="51"/>
      <c r="M52" s="51"/>
    </row>
    <row r="53" spans="1:15" ht="36.75" customHeight="1" x14ac:dyDescent="0.2">
      <c r="A53" s="11" t="s">
        <v>233</v>
      </c>
      <c r="B53" s="16">
        <v>4</v>
      </c>
      <c r="C53" s="14"/>
      <c r="D53" s="14"/>
      <c r="E53" s="54">
        <v>123807</v>
      </c>
      <c r="F53" s="54">
        <v>123807</v>
      </c>
      <c r="J53" s="51"/>
      <c r="K53" s="51"/>
      <c r="L53" s="51"/>
      <c r="M53" s="51"/>
    </row>
    <row r="54" spans="1:15" x14ac:dyDescent="0.2">
      <c r="A54" s="11" t="s">
        <v>234</v>
      </c>
      <c r="B54" s="16">
        <v>5</v>
      </c>
      <c r="C54" s="14">
        <f>I54</f>
        <v>0</v>
      </c>
      <c r="D54" s="14">
        <f>K54</f>
        <v>0</v>
      </c>
      <c r="E54" s="54"/>
      <c r="F54" s="54"/>
      <c r="I54" s="51"/>
      <c r="K54" s="51"/>
      <c r="L54" s="51"/>
      <c r="M54" s="51"/>
    </row>
    <row r="55" spans="1:15" x14ac:dyDescent="0.2">
      <c r="A55" s="11" t="s">
        <v>235</v>
      </c>
      <c r="B55" s="16">
        <v>6</v>
      </c>
      <c r="C55" s="14">
        <v>1109</v>
      </c>
      <c r="D55" s="14">
        <v>1109</v>
      </c>
      <c r="E55" s="14">
        <v>1101</v>
      </c>
      <c r="F55" s="14">
        <v>1101</v>
      </c>
      <c r="H55" s="57"/>
      <c r="I55" s="51"/>
      <c r="J55" s="51"/>
      <c r="K55" s="51"/>
      <c r="L55" s="51"/>
      <c r="M55" s="51"/>
      <c r="N55" s="51"/>
      <c r="O55" s="51"/>
    </row>
    <row r="56" spans="1:15" ht="16.5" customHeight="1" x14ac:dyDescent="0.2">
      <c r="A56" s="11" t="s">
        <v>236</v>
      </c>
      <c r="B56" s="16">
        <v>7</v>
      </c>
      <c r="C56" s="53"/>
      <c r="D56" s="53"/>
      <c r="E56" s="53"/>
      <c r="F56" s="53"/>
      <c r="K56" s="51"/>
      <c r="L56" s="51"/>
      <c r="M56" s="51"/>
    </row>
    <row r="57" spans="1:15" x14ac:dyDescent="0.2">
      <c r="A57" s="11" t="s">
        <v>237</v>
      </c>
      <c r="B57" s="16">
        <v>8</v>
      </c>
      <c r="C57" s="53"/>
      <c r="D57" s="53"/>
      <c r="E57" s="53"/>
      <c r="F57" s="53"/>
      <c r="K57" s="51"/>
      <c r="L57" s="51"/>
      <c r="M57" s="51"/>
      <c r="O57" s="51"/>
    </row>
    <row r="58" spans="1:15" ht="16.5" customHeight="1" x14ac:dyDescent="0.2">
      <c r="A58" s="11" t="s">
        <v>238</v>
      </c>
      <c r="B58" s="16">
        <v>9</v>
      </c>
      <c r="C58" s="53"/>
      <c r="D58" s="53"/>
      <c r="E58" s="54"/>
      <c r="F58" s="54"/>
      <c r="K58" s="51"/>
      <c r="L58" s="51"/>
      <c r="M58" s="51"/>
    </row>
    <row r="59" spans="1:15" ht="13.5" customHeight="1" x14ac:dyDescent="0.2">
      <c r="A59" s="11" t="s">
        <v>239</v>
      </c>
      <c r="B59" s="16">
        <v>10</v>
      </c>
      <c r="C59" s="53"/>
      <c r="D59" s="53"/>
      <c r="E59" s="54"/>
      <c r="F59" s="54"/>
      <c r="K59" s="51"/>
      <c r="L59" s="51"/>
      <c r="M59" s="51"/>
    </row>
    <row r="60" spans="1:15" x14ac:dyDescent="0.2">
      <c r="A60" s="11" t="s">
        <v>20</v>
      </c>
      <c r="B60" s="52"/>
      <c r="C60" s="53"/>
      <c r="D60" s="53"/>
      <c r="E60" s="54"/>
      <c r="F60" s="54"/>
      <c r="K60" s="51"/>
      <c r="L60" s="51"/>
      <c r="M60" s="51"/>
    </row>
    <row r="61" spans="1:15" x14ac:dyDescent="0.2">
      <c r="A61" s="11" t="s">
        <v>240</v>
      </c>
      <c r="B61" s="16" t="s">
        <v>241</v>
      </c>
      <c r="C61" s="53"/>
      <c r="D61" s="53"/>
      <c r="E61" s="54"/>
      <c r="F61" s="54"/>
      <c r="K61" s="51"/>
      <c r="L61" s="51"/>
      <c r="M61" s="51"/>
    </row>
    <row r="62" spans="1:15" x14ac:dyDescent="0.2">
      <c r="A62" s="11" t="s">
        <v>242</v>
      </c>
      <c r="B62" s="16" t="s">
        <v>243</v>
      </c>
      <c r="C62" s="53"/>
      <c r="D62" s="53"/>
      <c r="E62" s="54"/>
      <c r="F62" s="54"/>
      <c r="K62" s="51"/>
      <c r="L62" s="51"/>
      <c r="M62" s="51"/>
    </row>
    <row r="63" spans="1:15" x14ac:dyDescent="0.2">
      <c r="A63" s="11" t="s">
        <v>244</v>
      </c>
      <c r="B63" s="16" t="s">
        <v>245</v>
      </c>
      <c r="C63" s="53"/>
      <c r="D63" s="53"/>
      <c r="E63" s="54"/>
      <c r="F63" s="54"/>
      <c r="K63" s="51"/>
      <c r="L63" s="51"/>
      <c r="M63" s="51"/>
    </row>
    <row r="64" spans="1:15" x14ac:dyDescent="0.2">
      <c r="A64" s="11" t="s">
        <v>246</v>
      </c>
      <c r="B64" s="16" t="s">
        <v>247</v>
      </c>
      <c r="C64" s="53"/>
      <c r="D64" s="53"/>
      <c r="E64" s="54"/>
      <c r="F64" s="54"/>
      <c r="K64" s="51"/>
      <c r="L64" s="51"/>
      <c r="M64" s="51"/>
    </row>
    <row r="65" spans="1:15" ht="26.25" customHeight="1" x14ac:dyDescent="0.2">
      <c r="A65" s="11" t="s">
        <v>248</v>
      </c>
      <c r="B65" s="16">
        <v>11</v>
      </c>
      <c r="C65" s="53">
        <v>372</v>
      </c>
      <c r="D65" s="53">
        <v>372</v>
      </c>
      <c r="E65" s="14">
        <v>29</v>
      </c>
      <c r="F65" s="14">
        <v>29</v>
      </c>
      <c r="H65" s="57"/>
      <c r="I65" s="51"/>
      <c r="J65" s="51"/>
      <c r="K65" s="51"/>
      <c r="L65" s="51"/>
      <c r="M65" s="51"/>
    </row>
    <row r="66" spans="1:15" x14ac:dyDescent="0.2">
      <c r="A66" s="11" t="s">
        <v>249</v>
      </c>
      <c r="B66" s="16">
        <v>12</v>
      </c>
      <c r="C66" s="14">
        <v>497</v>
      </c>
      <c r="D66" s="14">
        <v>497</v>
      </c>
      <c r="E66" s="14">
        <v>129</v>
      </c>
      <c r="F66" s="14">
        <v>129</v>
      </c>
      <c r="H66" s="57"/>
      <c r="I66" s="51"/>
      <c r="J66" s="51"/>
      <c r="K66" s="51"/>
      <c r="L66" s="51"/>
      <c r="M66" s="51"/>
      <c r="N66" s="51"/>
      <c r="O66" s="51"/>
    </row>
    <row r="67" spans="1:15" x14ac:dyDescent="0.2">
      <c r="A67" s="20" t="s">
        <v>250</v>
      </c>
      <c r="B67" s="21">
        <v>13</v>
      </c>
      <c r="C67" s="59">
        <f>C22+C38+C52+C53+C55+C54+C56+C57+C58+C59+C65+C66+C32</f>
        <v>53002</v>
      </c>
      <c r="D67" s="59">
        <f>D22+D38+D52+D53+D55+D54+D56+D57+D58+D59+D65+D66+D32</f>
        <v>53002</v>
      </c>
      <c r="E67" s="59">
        <f>E22+E38+E52+E53+E55+E54+E56+E57+E58+E59+E65+E66+E32</f>
        <v>156230</v>
      </c>
      <c r="F67" s="59">
        <f>F22+F38+F52+F53+F55+F54+F56+F57+F58+F59+F65+F66+F32</f>
        <v>156230</v>
      </c>
      <c r="I67" s="51"/>
      <c r="J67" s="51"/>
      <c r="K67" s="51"/>
      <c r="L67" s="51"/>
      <c r="M67" s="51"/>
      <c r="N67" s="51"/>
      <c r="O67" s="51"/>
    </row>
    <row r="68" spans="1:15" x14ac:dyDescent="0.2">
      <c r="A68" s="11" t="s">
        <v>251</v>
      </c>
      <c r="B68" s="16">
        <v>14</v>
      </c>
      <c r="C68" s="14"/>
      <c r="D68" s="14"/>
      <c r="E68" s="60"/>
      <c r="F68" s="60"/>
      <c r="I68" s="61"/>
      <c r="J68" s="61"/>
      <c r="K68" s="51"/>
      <c r="L68" s="51"/>
      <c r="M68" s="51"/>
    </row>
    <row r="69" spans="1:15" x14ac:dyDescent="0.2">
      <c r="A69" s="11" t="s">
        <v>20</v>
      </c>
      <c r="B69" s="52"/>
      <c r="C69" s="14"/>
      <c r="D69" s="13"/>
      <c r="E69" s="13"/>
      <c r="F69" s="13"/>
      <c r="K69" s="51"/>
      <c r="L69" s="51"/>
      <c r="M69" s="51"/>
    </row>
    <row r="70" spans="1:15" x14ac:dyDescent="0.2">
      <c r="A70" s="11" t="s">
        <v>252</v>
      </c>
      <c r="B70" s="16" t="s">
        <v>253</v>
      </c>
      <c r="C70" s="14"/>
      <c r="D70" s="13"/>
      <c r="E70" s="13"/>
      <c r="F70" s="13"/>
      <c r="K70" s="51"/>
      <c r="L70" s="51"/>
      <c r="M70" s="51"/>
    </row>
    <row r="71" spans="1:15" x14ac:dyDescent="0.2">
      <c r="A71" s="11" t="s">
        <v>254</v>
      </c>
      <c r="B71" s="16" t="s">
        <v>255</v>
      </c>
      <c r="C71" s="14"/>
      <c r="D71" s="13"/>
      <c r="E71" s="13"/>
      <c r="F71" s="13"/>
      <c r="K71" s="51"/>
      <c r="L71" s="51"/>
      <c r="M71" s="51"/>
    </row>
    <row r="72" spans="1:15" x14ac:dyDescent="0.2">
      <c r="A72" s="11" t="s">
        <v>256</v>
      </c>
      <c r="B72" s="16" t="s">
        <v>257</v>
      </c>
      <c r="C72" s="14"/>
      <c r="D72" s="14"/>
      <c r="E72" s="13"/>
      <c r="F72" s="13"/>
      <c r="J72" s="51"/>
      <c r="K72" s="51"/>
      <c r="L72" s="51"/>
      <c r="M72" s="51"/>
    </row>
    <row r="73" spans="1:15" ht="15.75" customHeight="1" x14ac:dyDescent="0.2">
      <c r="A73" s="11" t="s">
        <v>258</v>
      </c>
      <c r="B73" s="16" t="s">
        <v>259</v>
      </c>
      <c r="C73" s="53"/>
      <c r="D73" s="53"/>
      <c r="E73" s="54"/>
      <c r="F73" s="54"/>
      <c r="K73" s="51"/>
      <c r="L73" s="51"/>
      <c r="M73" s="51"/>
    </row>
    <row r="74" spans="1:15" x14ac:dyDescent="0.2">
      <c r="A74" s="11" t="s">
        <v>260</v>
      </c>
      <c r="B74" s="16" t="s">
        <v>46</v>
      </c>
      <c r="C74" s="14">
        <f>C76+C77+C78+C79+C80+C81</f>
        <v>47</v>
      </c>
      <c r="D74" s="14">
        <f>D76+D77+D78+D79+D80+D81</f>
        <v>47</v>
      </c>
      <c r="E74" s="14">
        <f>E76+E77+E78+E79+E80+E81</f>
        <v>7857</v>
      </c>
      <c r="F74" s="14">
        <f>F76+F77+F78+F79+F80+F81</f>
        <v>7857</v>
      </c>
      <c r="I74" s="51"/>
      <c r="J74" s="51"/>
      <c r="K74" s="51"/>
      <c r="L74" s="51"/>
      <c r="M74" s="51"/>
      <c r="N74" s="51"/>
      <c r="O74" s="51"/>
    </row>
    <row r="75" spans="1:15" x14ac:dyDescent="0.2">
      <c r="A75" s="11" t="s">
        <v>20</v>
      </c>
      <c r="B75" s="52"/>
      <c r="C75" s="14"/>
      <c r="D75" s="14"/>
      <c r="E75" s="14"/>
      <c r="F75" s="14"/>
      <c r="K75" s="51"/>
      <c r="L75" s="51"/>
      <c r="M75" s="51"/>
      <c r="O75" s="51"/>
    </row>
    <row r="76" spans="1:15" x14ac:dyDescent="0.2">
      <c r="A76" s="11" t="s">
        <v>261</v>
      </c>
      <c r="B76" s="16" t="s">
        <v>262</v>
      </c>
      <c r="C76" s="53"/>
      <c r="D76" s="53"/>
      <c r="E76" s="53"/>
      <c r="F76" s="53"/>
      <c r="K76" s="51"/>
      <c r="L76" s="51"/>
      <c r="M76" s="51"/>
      <c r="O76" s="51"/>
    </row>
    <row r="77" spans="1:15" x14ac:dyDescent="0.2">
      <c r="A77" s="11" t="s">
        <v>263</v>
      </c>
      <c r="B77" s="16" t="s">
        <v>264</v>
      </c>
      <c r="C77" s="14">
        <v>0</v>
      </c>
      <c r="D77" s="14">
        <v>0</v>
      </c>
      <c r="E77" s="14">
        <v>209</v>
      </c>
      <c r="F77" s="14">
        <v>209</v>
      </c>
      <c r="I77" s="51"/>
      <c r="J77" s="51"/>
      <c r="K77" s="51"/>
      <c r="L77" s="51"/>
      <c r="M77" s="51"/>
      <c r="N77" s="51"/>
      <c r="O77" s="51"/>
    </row>
    <row r="78" spans="1:15" x14ac:dyDescent="0.2">
      <c r="A78" s="11" t="s">
        <v>265</v>
      </c>
      <c r="B78" s="16" t="s">
        <v>266</v>
      </c>
      <c r="C78" s="14">
        <v>8</v>
      </c>
      <c r="D78" s="14">
        <v>8</v>
      </c>
      <c r="E78" s="14">
        <v>6858</v>
      </c>
      <c r="F78" s="14">
        <v>6858</v>
      </c>
      <c r="H78" s="57"/>
      <c r="I78" s="51"/>
      <c r="J78" s="51"/>
      <c r="K78" s="51"/>
      <c r="L78" s="51"/>
      <c r="M78" s="51"/>
      <c r="N78" s="51"/>
      <c r="O78" s="51"/>
    </row>
    <row r="79" spans="1:15" x14ac:dyDescent="0.2">
      <c r="A79" s="11" t="s">
        <v>267</v>
      </c>
      <c r="B79" s="16" t="s">
        <v>268</v>
      </c>
      <c r="C79" s="14">
        <v>39</v>
      </c>
      <c r="D79" s="14">
        <v>39</v>
      </c>
      <c r="E79" s="62"/>
      <c r="F79" s="14"/>
      <c r="H79" s="57"/>
      <c r="I79" s="51"/>
      <c r="J79" s="51"/>
      <c r="K79" s="51"/>
      <c r="L79" s="51"/>
      <c r="M79" s="51"/>
      <c r="N79" s="51"/>
      <c r="O79" s="51"/>
    </row>
    <row r="80" spans="1:15" x14ac:dyDescent="0.2">
      <c r="A80" s="11" t="s">
        <v>269</v>
      </c>
      <c r="B80" s="16" t="s">
        <v>270</v>
      </c>
      <c r="C80" s="14"/>
      <c r="D80" s="14"/>
      <c r="E80" s="14"/>
      <c r="F80" s="14"/>
      <c r="K80" s="51"/>
      <c r="L80" s="51"/>
      <c r="M80" s="51"/>
    </row>
    <row r="81" spans="1:15" x14ac:dyDescent="0.2">
      <c r="A81" s="11" t="s">
        <v>271</v>
      </c>
      <c r="B81" s="16" t="s">
        <v>272</v>
      </c>
      <c r="C81" s="63"/>
      <c r="D81" s="14"/>
      <c r="E81" s="62">
        <v>790</v>
      </c>
      <c r="F81" s="62">
        <v>790</v>
      </c>
      <c r="K81" s="51"/>
      <c r="L81" s="51"/>
      <c r="M81" s="51"/>
    </row>
    <row r="82" spans="1:15" ht="15" customHeight="1" x14ac:dyDescent="0.2">
      <c r="A82" s="11" t="s">
        <v>273</v>
      </c>
      <c r="B82" s="16">
        <v>16</v>
      </c>
      <c r="C82" s="53"/>
      <c r="D82" s="53"/>
      <c r="E82" s="54"/>
      <c r="F82" s="54"/>
      <c r="K82" s="51"/>
      <c r="L82" s="51"/>
      <c r="M82" s="51"/>
    </row>
    <row r="83" spans="1:15" x14ac:dyDescent="0.2">
      <c r="A83" s="11" t="s">
        <v>20</v>
      </c>
      <c r="B83" s="52"/>
      <c r="C83" s="53"/>
      <c r="D83" s="53"/>
      <c r="E83" s="54"/>
      <c r="F83" s="54"/>
      <c r="K83" s="51"/>
      <c r="L83" s="51"/>
      <c r="M83" s="51"/>
    </row>
    <row r="84" spans="1:15" x14ac:dyDescent="0.2">
      <c r="A84" s="11" t="s">
        <v>274</v>
      </c>
      <c r="B84" s="16" t="s">
        <v>50</v>
      </c>
      <c r="C84" s="53"/>
      <c r="D84" s="53"/>
      <c r="E84" s="54"/>
      <c r="F84" s="54"/>
      <c r="K84" s="51"/>
      <c r="L84" s="51"/>
      <c r="M84" s="51"/>
    </row>
    <row r="85" spans="1:15" x14ac:dyDescent="0.2">
      <c r="A85" s="11" t="s">
        <v>275</v>
      </c>
      <c r="B85" s="16" t="s">
        <v>56</v>
      </c>
      <c r="C85" s="53"/>
      <c r="D85" s="53"/>
      <c r="E85" s="54"/>
      <c r="F85" s="54"/>
      <c r="K85" s="51"/>
      <c r="L85" s="51"/>
      <c r="M85" s="51"/>
    </row>
    <row r="86" spans="1:15" x14ac:dyDescent="0.2">
      <c r="A86" s="11" t="s">
        <v>276</v>
      </c>
      <c r="B86" s="16" t="s">
        <v>58</v>
      </c>
      <c r="C86" s="53"/>
      <c r="D86" s="53"/>
      <c r="E86" s="54"/>
      <c r="F86" s="54"/>
      <c r="K86" s="51"/>
      <c r="L86" s="51"/>
      <c r="M86" s="51"/>
    </row>
    <row r="87" spans="1:15" x14ac:dyDescent="0.2">
      <c r="A87" s="11" t="s">
        <v>277</v>
      </c>
      <c r="B87" s="16" t="s">
        <v>60</v>
      </c>
      <c r="C87" s="53"/>
      <c r="D87" s="53"/>
      <c r="E87" s="54"/>
      <c r="F87" s="54"/>
      <c r="K87" s="51"/>
      <c r="L87" s="51"/>
      <c r="M87" s="51"/>
    </row>
    <row r="88" spans="1:15" x14ac:dyDescent="0.2">
      <c r="A88" s="11" t="s">
        <v>278</v>
      </c>
      <c r="B88" s="16" t="s">
        <v>62</v>
      </c>
      <c r="C88" s="53"/>
      <c r="D88" s="53"/>
      <c r="E88" s="54"/>
      <c r="F88" s="54"/>
      <c r="K88" s="51"/>
      <c r="L88" s="51"/>
      <c r="M88" s="51"/>
    </row>
    <row r="89" spans="1:15" x14ac:dyDescent="0.2">
      <c r="A89" s="11" t="s">
        <v>279</v>
      </c>
      <c r="B89" s="16">
        <v>17</v>
      </c>
      <c r="C89" s="53"/>
      <c r="D89" s="53"/>
      <c r="E89" s="54"/>
      <c r="F89" s="54"/>
      <c r="K89" s="51"/>
      <c r="L89" s="51"/>
      <c r="M89" s="51"/>
    </row>
    <row r="90" spans="1:15" ht="40.5" customHeight="1" x14ac:dyDescent="0.2">
      <c r="A90" s="11" t="s">
        <v>280</v>
      </c>
      <c r="B90" s="16">
        <v>18</v>
      </c>
      <c r="C90" s="53"/>
      <c r="D90" s="53"/>
      <c r="E90" s="54"/>
      <c r="F90" s="54"/>
      <c r="K90" s="51"/>
      <c r="L90" s="51"/>
      <c r="M90" s="51"/>
    </row>
    <row r="91" spans="1:15" x14ac:dyDescent="0.2">
      <c r="A91" s="11" t="s">
        <v>281</v>
      </c>
      <c r="B91" s="16">
        <v>19</v>
      </c>
      <c r="C91" s="53">
        <v>143</v>
      </c>
      <c r="D91" s="14">
        <v>143</v>
      </c>
      <c r="E91" s="14">
        <v>252</v>
      </c>
      <c r="F91" s="14">
        <v>252</v>
      </c>
      <c r="H91" s="57"/>
      <c r="I91" s="51"/>
      <c r="J91" s="51"/>
      <c r="K91" s="51"/>
      <c r="L91" s="51"/>
      <c r="M91" s="51"/>
      <c r="O91" s="51"/>
    </row>
    <row r="92" spans="1:15" x14ac:dyDescent="0.2">
      <c r="A92" s="11" t="s">
        <v>282</v>
      </c>
      <c r="B92" s="16">
        <v>20</v>
      </c>
      <c r="C92" s="53">
        <v>1312</v>
      </c>
      <c r="D92" s="14">
        <v>1312</v>
      </c>
      <c r="E92" s="14">
        <v>716</v>
      </c>
      <c r="F92" s="14">
        <v>716</v>
      </c>
      <c r="H92" s="57"/>
      <c r="I92" s="51"/>
      <c r="J92" s="51"/>
      <c r="K92" s="51"/>
      <c r="L92" s="51"/>
      <c r="M92" s="51"/>
      <c r="N92" s="51"/>
      <c r="O92" s="51"/>
    </row>
    <row r="93" spans="1:15" ht="15.75" customHeight="1" x14ac:dyDescent="0.2">
      <c r="A93" s="11" t="s">
        <v>283</v>
      </c>
      <c r="B93" s="16">
        <v>21</v>
      </c>
      <c r="C93" s="53"/>
      <c r="D93" s="53"/>
      <c r="E93" s="54"/>
      <c r="F93" s="14"/>
      <c r="K93" s="51"/>
      <c r="L93" s="51"/>
      <c r="M93" s="51"/>
    </row>
    <row r="94" spans="1:15" ht="15.75" customHeight="1" x14ac:dyDescent="0.2">
      <c r="A94" s="11" t="s">
        <v>284</v>
      </c>
      <c r="B94" s="16">
        <v>22</v>
      </c>
      <c r="C94" s="53"/>
      <c r="D94" s="53"/>
      <c r="E94" s="54"/>
      <c r="F94" s="14"/>
      <c r="K94" s="51"/>
      <c r="L94" s="51"/>
      <c r="M94" s="51"/>
    </row>
    <row r="95" spans="1:15" ht="15.75" customHeight="1" x14ac:dyDescent="0.2">
      <c r="A95" s="11" t="s">
        <v>285</v>
      </c>
      <c r="B95" s="16">
        <v>23</v>
      </c>
      <c r="C95" s="53"/>
      <c r="D95" s="53"/>
      <c r="E95" s="54"/>
      <c r="F95" s="54"/>
      <c r="K95" s="51"/>
      <c r="L95" s="51"/>
      <c r="M95" s="51"/>
    </row>
    <row r="96" spans="1:15" ht="15.75" customHeight="1" x14ac:dyDescent="0.2">
      <c r="A96" s="11" t="s">
        <v>286</v>
      </c>
      <c r="B96" s="16">
        <v>24</v>
      </c>
      <c r="C96" s="53"/>
      <c r="D96" s="53"/>
      <c r="E96" s="54"/>
      <c r="F96" s="54"/>
      <c r="K96" s="51"/>
      <c r="L96" s="51"/>
      <c r="M96" s="51"/>
    </row>
    <row r="97" spans="1:15" x14ac:dyDescent="0.2">
      <c r="A97" s="11" t="s">
        <v>20</v>
      </c>
      <c r="B97" s="52"/>
      <c r="C97" s="53"/>
      <c r="D97" s="53"/>
      <c r="E97" s="54"/>
      <c r="F97" s="54"/>
      <c r="K97" s="51"/>
      <c r="L97" s="51"/>
      <c r="M97" s="51"/>
    </row>
    <row r="98" spans="1:15" x14ac:dyDescent="0.2">
      <c r="A98" s="11" t="s">
        <v>240</v>
      </c>
      <c r="B98" s="16" t="s">
        <v>287</v>
      </c>
      <c r="C98" s="53"/>
      <c r="D98" s="53"/>
      <c r="E98" s="54"/>
      <c r="F98" s="54"/>
      <c r="K98" s="51"/>
      <c r="L98" s="51"/>
      <c r="M98" s="51"/>
    </row>
    <row r="99" spans="1:15" x14ac:dyDescent="0.2">
      <c r="A99" s="11" t="s">
        <v>242</v>
      </c>
      <c r="B99" s="16" t="s">
        <v>288</v>
      </c>
      <c r="C99" s="53"/>
      <c r="D99" s="53"/>
      <c r="E99" s="54"/>
      <c r="F99" s="54"/>
      <c r="K99" s="51"/>
      <c r="L99" s="51"/>
      <c r="M99" s="51"/>
    </row>
    <row r="100" spans="1:15" x14ac:dyDescent="0.2">
      <c r="A100" s="11" t="s">
        <v>244</v>
      </c>
      <c r="B100" s="16" t="s">
        <v>289</v>
      </c>
      <c r="C100" s="53"/>
      <c r="D100" s="53"/>
      <c r="E100" s="54"/>
      <c r="F100" s="54"/>
      <c r="K100" s="51"/>
      <c r="L100" s="51"/>
      <c r="M100" s="51"/>
    </row>
    <row r="101" spans="1:15" x14ac:dyDescent="0.2">
      <c r="A101" s="11" t="s">
        <v>246</v>
      </c>
      <c r="B101" s="16" t="s">
        <v>290</v>
      </c>
      <c r="C101" s="53"/>
      <c r="D101" s="53"/>
      <c r="E101" s="54"/>
      <c r="F101" s="54"/>
      <c r="K101" s="51"/>
      <c r="L101" s="51"/>
      <c r="M101" s="51"/>
    </row>
    <row r="102" spans="1:15" ht="28.5" customHeight="1" x14ac:dyDescent="0.2">
      <c r="A102" s="11" t="s">
        <v>291</v>
      </c>
      <c r="B102" s="16">
        <v>25</v>
      </c>
      <c r="C102" s="14">
        <v>906</v>
      </c>
      <c r="D102" s="14">
        <v>906</v>
      </c>
      <c r="E102" s="14">
        <v>4</v>
      </c>
      <c r="F102" s="14">
        <v>4</v>
      </c>
      <c r="H102" s="57"/>
      <c r="I102" s="51"/>
      <c r="J102" s="51"/>
      <c r="K102" s="51"/>
      <c r="L102" s="51"/>
      <c r="M102" s="51"/>
      <c r="N102" s="51"/>
      <c r="O102" s="51"/>
    </row>
    <row r="103" spans="1:15" x14ac:dyDescent="0.2">
      <c r="A103" s="11" t="s">
        <v>292</v>
      </c>
      <c r="B103" s="16">
        <v>26</v>
      </c>
      <c r="C103" s="14">
        <f>SUM(C105:C110)</f>
        <v>138710</v>
      </c>
      <c r="D103" s="14">
        <f>SUM(D105:D110)</f>
        <v>138710</v>
      </c>
      <c r="E103" s="14">
        <f>SUM(E105:E110)</f>
        <v>130826</v>
      </c>
      <c r="F103" s="14">
        <f>SUM(F105:F110)</f>
        <v>130826</v>
      </c>
      <c r="G103" s="48" t="s">
        <v>293</v>
      </c>
      <c r="I103" s="51"/>
      <c r="J103" s="51"/>
      <c r="K103" s="51"/>
      <c r="L103" s="51"/>
      <c r="M103" s="51"/>
      <c r="N103" s="51"/>
      <c r="O103" s="51"/>
    </row>
    <row r="104" spans="1:15" x14ac:dyDescent="0.2">
      <c r="A104" s="11" t="s">
        <v>20</v>
      </c>
      <c r="B104" s="52"/>
      <c r="C104" s="14"/>
      <c r="D104" s="14"/>
      <c r="E104" s="14"/>
      <c r="F104" s="14"/>
      <c r="K104" s="51"/>
      <c r="L104" s="51"/>
      <c r="M104" s="51"/>
    </row>
    <row r="105" spans="1:15" x14ac:dyDescent="0.2">
      <c r="A105" s="11" t="s">
        <v>294</v>
      </c>
      <c r="B105" s="16" t="s">
        <v>295</v>
      </c>
      <c r="C105" s="14">
        <v>76101</v>
      </c>
      <c r="D105" s="14">
        <v>76101</v>
      </c>
      <c r="E105" s="14">
        <v>80004</v>
      </c>
      <c r="F105" s="14">
        <v>80004</v>
      </c>
      <c r="H105" s="57"/>
      <c r="I105" s="51"/>
      <c r="J105" s="51"/>
      <c r="K105" s="51"/>
      <c r="L105" s="51"/>
      <c r="M105" s="51"/>
      <c r="N105" s="51"/>
      <c r="O105" s="51"/>
    </row>
    <row r="106" spans="1:15" x14ac:dyDescent="0.2">
      <c r="A106" s="11" t="s">
        <v>296</v>
      </c>
      <c r="B106" s="16" t="s">
        <v>297</v>
      </c>
      <c r="C106" s="14">
        <v>348</v>
      </c>
      <c r="D106" s="14">
        <v>348</v>
      </c>
      <c r="E106" s="14">
        <v>373</v>
      </c>
      <c r="F106" s="14">
        <v>373</v>
      </c>
      <c r="H106" s="57"/>
      <c r="I106" s="51"/>
      <c r="J106" s="51"/>
      <c r="K106" s="51"/>
      <c r="L106" s="51"/>
      <c r="M106" s="51"/>
      <c r="N106" s="51"/>
      <c r="O106" s="51"/>
    </row>
    <row r="107" spans="1:15" ht="12.75" customHeight="1" x14ac:dyDescent="0.2">
      <c r="A107" s="11" t="s">
        <v>298</v>
      </c>
      <c r="B107" s="16" t="s">
        <v>299</v>
      </c>
      <c r="C107" s="14">
        <v>53055</v>
      </c>
      <c r="D107" s="14">
        <v>53055</v>
      </c>
      <c r="E107" s="14">
        <v>40004</v>
      </c>
      <c r="F107" s="14">
        <v>40004</v>
      </c>
      <c r="H107" s="57"/>
      <c r="I107" s="51"/>
      <c r="J107" s="51"/>
      <c r="K107" s="51"/>
      <c r="L107" s="51"/>
      <c r="M107" s="51"/>
      <c r="N107" s="51"/>
      <c r="O107" s="51"/>
    </row>
    <row r="108" spans="1:15" x14ac:dyDescent="0.2">
      <c r="A108" s="11" t="s">
        <v>300</v>
      </c>
      <c r="B108" s="16" t="s">
        <v>301</v>
      </c>
      <c r="C108" s="14">
        <v>1784</v>
      </c>
      <c r="D108" s="14">
        <v>1784</v>
      </c>
      <c r="E108" s="14">
        <v>1720</v>
      </c>
      <c r="F108" s="14">
        <v>1720</v>
      </c>
      <c r="H108" s="57"/>
      <c r="I108" s="51"/>
      <c r="J108" s="51"/>
      <c r="K108" s="51"/>
      <c r="L108" s="51"/>
      <c r="M108" s="51"/>
      <c r="N108" s="51"/>
      <c r="O108" s="51"/>
    </row>
    <row r="109" spans="1:15" ht="28.5" customHeight="1" x14ac:dyDescent="0.2">
      <c r="A109" s="11" t="s">
        <v>302</v>
      </c>
      <c r="B109" s="16" t="s">
        <v>303</v>
      </c>
      <c r="C109" s="14">
        <v>7422</v>
      </c>
      <c r="D109" s="14">
        <v>7422</v>
      </c>
      <c r="E109" s="14">
        <v>8725</v>
      </c>
      <c r="F109" s="14">
        <v>8725</v>
      </c>
      <c r="H109" s="57"/>
      <c r="I109" s="51"/>
      <c r="J109" s="51"/>
      <c r="K109" s="51"/>
      <c r="L109" s="51"/>
      <c r="M109" s="51"/>
      <c r="N109" s="51"/>
      <c r="O109" s="51"/>
    </row>
    <row r="110" spans="1:15" x14ac:dyDescent="0.2">
      <c r="A110" s="11" t="s">
        <v>304</v>
      </c>
      <c r="B110" s="16" t="s">
        <v>305</v>
      </c>
      <c r="C110" s="53">
        <v>0</v>
      </c>
      <c r="D110" s="14">
        <v>0</v>
      </c>
      <c r="E110" s="54"/>
      <c r="F110" s="54"/>
      <c r="J110" s="51"/>
      <c r="K110" s="51"/>
      <c r="L110" s="51"/>
      <c r="M110" s="51"/>
    </row>
    <row r="111" spans="1:15" x14ac:dyDescent="0.2">
      <c r="A111" s="11" t="s">
        <v>306</v>
      </c>
      <c r="B111" s="16">
        <v>27</v>
      </c>
      <c r="C111" s="14">
        <v>0</v>
      </c>
      <c r="D111" s="14">
        <v>0</v>
      </c>
      <c r="E111" s="14">
        <v>195</v>
      </c>
      <c r="F111" s="14">
        <v>195</v>
      </c>
      <c r="J111" s="51"/>
      <c r="K111" s="51"/>
      <c r="L111" s="51"/>
      <c r="M111" s="51"/>
      <c r="N111" s="51"/>
      <c r="O111" s="51"/>
    </row>
    <row r="112" spans="1:15" x14ac:dyDescent="0.2">
      <c r="A112" s="20" t="s">
        <v>307</v>
      </c>
      <c r="B112" s="21">
        <v>28</v>
      </c>
      <c r="C112" s="59">
        <f>SUM(C74+C68+C82+C89+C90+C91+C92+C93+C94+C95+C96+C102+C103+C111)</f>
        <v>141118</v>
      </c>
      <c r="D112" s="59">
        <f>SUM(D74+D68+D82+D89+D90+D91+D92+D93+D94+D95+D96+D102+D103+D111)</f>
        <v>141118</v>
      </c>
      <c r="E112" s="59">
        <f>SUM(E74+E68+E82+E89+E90+E91+E92+E93+E94+E95+E96+E102+E103+E111)</f>
        <v>139850</v>
      </c>
      <c r="F112" s="59">
        <f>SUM(F74+F68+F82+F89+F90+F91+F92+F93+F94+F95+F96+F102+F103+F111)</f>
        <v>139850</v>
      </c>
      <c r="I112" s="51"/>
      <c r="J112" s="51"/>
      <c r="K112" s="51"/>
      <c r="L112" s="51"/>
      <c r="M112" s="51"/>
      <c r="N112" s="51"/>
      <c r="O112" s="51"/>
    </row>
    <row r="113" spans="1:15" ht="25.5" x14ac:dyDescent="0.2">
      <c r="A113" s="11" t="s">
        <v>308</v>
      </c>
      <c r="B113" s="16">
        <v>29</v>
      </c>
      <c r="C113" s="14">
        <f>C67-C112</f>
        <v>-88116</v>
      </c>
      <c r="D113" s="14">
        <f>D67-D112</f>
        <v>-88116</v>
      </c>
      <c r="E113" s="14">
        <f>E67-E112</f>
        <v>16380</v>
      </c>
      <c r="F113" s="14">
        <f>F67-F112</f>
        <v>16380</v>
      </c>
      <c r="I113" s="51"/>
      <c r="J113" s="51"/>
      <c r="K113" s="51"/>
      <c r="L113" s="51"/>
      <c r="M113" s="51"/>
      <c r="N113" s="51"/>
      <c r="O113" s="51"/>
    </row>
    <row r="114" spans="1:15" x14ac:dyDescent="0.2">
      <c r="A114" s="11" t="s">
        <v>309</v>
      </c>
      <c r="B114" s="16">
        <v>30</v>
      </c>
      <c r="C114" s="14"/>
      <c r="D114" s="14"/>
      <c r="E114" s="54"/>
      <c r="F114" s="54"/>
      <c r="K114" s="51"/>
      <c r="L114" s="51"/>
      <c r="M114" s="51"/>
      <c r="N114" s="51"/>
      <c r="O114" s="51"/>
    </row>
    <row r="115" spans="1:15" ht="25.5" x14ac:dyDescent="0.2">
      <c r="A115" s="11" t="s">
        <v>310</v>
      </c>
      <c r="B115" s="16">
        <v>31</v>
      </c>
      <c r="C115" s="14">
        <f>C113-C114</f>
        <v>-88116</v>
      </c>
      <c r="D115" s="14">
        <f>D113-D114</f>
        <v>-88116</v>
      </c>
      <c r="E115" s="14">
        <f>E113-E114</f>
        <v>16380</v>
      </c>
      <c r="F115" s="14">
        <f>F113-F114</f>
        <v>16380</v>
      </c>
      <c r="I115" s="51"/>
      <c r="J115" s="51"/>
      <c r="K115" s="51"/>
      <c r="L115" s="51"/>
      <c r="M115" s="51"/>
      <c r="N115" s="51"/>
      <c r="O115" s="51"/>
    </row>
    <row r="116" spans="1:15" x14ac:dyDescent="0.2">
      <c r="A116" s="11" t="s">
        <v>311</v>
      </c>
      <c r="B116" s="16">
        <v>32</v>
      </c>
      <c r="C116" s="14"/>
      <c r="D116" s="14"/>
      <c r="E116" s="18"/>
      <c r="F116" s="18"/>
      <c r="J116" s="51"/>
      <c r="L116" s="51"/>
      <c r="M116" s="51"/>
    </row>
    <row r="117" spans="1:15" x14ac:dyDescent="0.2">
      <c r="A117" s="20" t="s">
        <v>312</v>
      </c>
      <c r="B117" s="21">
        <v>33</v>
      </c>
      <c r="C117" s="59">
        <f>C115+C116</f>
        <v>-88116</v>
      </c>
      <c r="D117" s="59">
        <f>D115+D116</f>
        <v>-88116</v>
      </c>
      <c r="E117" s="59">
        <f>E115</f>
        <v>16380</v>
      </c>
      <c r="F117" s="59">
        <f>F115</f>
        <v>16380</v>
      </c>
      <c r="H117" s="57"/>
      <c r="I117" s="51"/>
      <c r="J117" s="51"/>
      <c r="K117" s="51"/>
      <c r="L117" s="51"/>
      <c r="M117" s="51"/>
      <c r="N117" s="51"/>
      <c r="O117" s="51"/>
    </row>
    <row r="118" spans="1:15" x14ac:dyDescent="0.2">
      <c r="A118" s="23"/>
      <c r="B118" s="24"/>
      <c r="C118" s="26"/>
      <c r="D118" s="26"/>
      <c r="E118" s="26"/>
      <c r="F118" s="64"/>
      <c r="I118" s="51"/>
      <c r="K118" s="51"/>
      <c r="L118" s="51"/>
    </row>
    <row r="119" spans="1:15" x14ac:dyDescent="0.2">
      <c r="A119" s="82" t="s">
        <v>313</v>
      </c>
      <c r="B119" s="79"/>
      <c r="C119" s="79"/>
      <c r="D119" s="79"/>
      <c r="E119" s="79"/>
      <c r="F119" s="79"/>
      <c r="G119" s="79"/>
      <c r="H119" s="65"/>
      <c r="L119" s="51"/>
      <c r="M119" s="66"/>
      <c r="O119" s="67"/>
    </row>
    <row r="120" spans="1:15" x14ac:dyDescent="0.2">
      <c r="A120" s="68" t="s">
        <v>314</v>
      </c>
      <c r="B120" s="69"/>
      <c r="C120" s="69"/>
      <c r="D120" s="69"/>
      <c r="E120" s="69"/>
      <c r="F120" s="69"/>
      <c r="G120" s="69"/>
      <c r="H120" s="69"/>
      <c r="I120" s="51"/>
      <c r="L120" s="51"/>
      <c r="M120" s="70"/>
    </row>
    <row r="121" spans="1:15" x14ac:dyDescent="0.2">
      <c r="A121" s="68" t="s">
        <v>315</v>
      </c>
      <c r="B121" s="65"/>
      <c r="C121" s="65"/>
      <c r="D121" s="65"/>
      <c r="E121" s="65"/>
      <c r="F121" s="65"/>
      <c r="G121" s="65"/>
      <c r="H121" s="65"/>
    </row>
    <row r="122" spans="1:15" x14ac:dyDescent="0.2">
      <c r="A122" s="68"/>
      <c r="B122" s="71"/>
      <c r="C122" s="71"/>
      <c r="D122" s="71"/>
      <c r="E122" s="71"/>
      <c r="F122" s="72"/>
      <c r="G122" s="71"/>
      <c r="H122" s="71"/>
      <c r="I122" s="51"/>
    </row>
    <row r="123" spans="1:15" x14ac:dyDescent="0.2">
      <c r="A123" s="82" t="str">
        <f>[1]Пр2!B59</f>
        <v xml:space="preserve">Исполнитель , тел 3115108  _________________________                                 </v>
      </c>
      <c r="B123" s="79"/>
      <c r="C123" s="79"/>
      <c r="D123" s="79"/>
      <c r="E123" s="79"/>
      <c r="F123" s="79"/>
      <c r="G123" s="79"/>
      <c r="H123" s="65"/>
      <c r="J123" s="51"/>
    </row>
    <row r="124" spans="1:15" s="33" customFormat="1" x14ac:dyDescent="0.2">
      <c r="A124" s="82" t="s">
        <v>316</v>
      </c>
      <c r="B124" s="79"/>
      <c r="C124" s="79"/>
      <c r="D124" s="79"/>
      <c r="E124" s="79"/>
      <c r="F124" s="79"/>
      <c r="G124" s="79"/>
      <c r="H124" s="65"/>
    </row>
    <row r="125" spans="1:15" s="33" customFormat="1" x14ac:dyDescent="0.2">
      <c r="A125" s="68"/>
      <c r="B125" s="71"/>
      <c r="C125" s="71"/>
      <c r="D125" s="71"/>
      <c r="E125" s="71"/>
      <c r="F125" s="71"/>
      <c r="G125" s="71"/>
      <c r="H125" s="71"/>
      <c r="I125" s="73"/>
    </row>
    <row r="126" spans="1:15" s="33" customFormat="1" x14ac:dyDescent="0.2">
      <c r="A126" s="82" t="s">
        <v>317</v>
      </c>
      <c r="B126" s="79"/>
      <c r="C126" s="79"/>
      <c r="D126" s="79"/>
      <c r="E126" s="79"/>
      <c r="F126" s="79"/>
      <c r="G126" s="79"/>
      <c r="H126" s="65"/>
    </row>
    <row r="127" spans="1:15" s="33" customFormat="1" x14ac:dyDescent="0.2">
      <c r="A127" s="82" t="str">
        <f>[1]Пр2!B63</f>
        <v xml:space="preserve">Татыбаева А.Т., тел 3115108  _________________________                                 </v>
      </c>
      <c r="B127" s="79"/>
      <c r="C127" s="79"/>
      <c r="D127" s="79"/>
      <c r="E127" s="79"/>
      <c r="F127" s="79"/>
      <c r="G127" s="79"/>
      <c r="H127" s="65"/>
    </row>
    <row r="128" spans="1:15" s="33" customFormat="1" x14ac:dyDescent="0.2">
      <c r="A128" s="82" t="s">
        <v>316</v>
      </c>
      <c r="B128" s="79"/>
      <c r="C128" s="79"/>
      <c r="D128" s="79"/>
      <c r="E128" s="79"/>
      <c r="F128" s="79"/>
      <c r="G128" s="79"/>
      <c r="H128" s="65"/>
    </row>
    <row r="129" spans="1:8" s="33" customFormat="1" x14ac:dyDescent="0.2">
      <c r="A129" s="68"/>
      <c r="B129" s="71"/>
      <c r="C129" s="71"/>
      <c r="D129" s="71"/>
      <c r="E129" s="71"/>
      <c r="F129" s="71"/>
      <c r="G129" s="71"/>
      <c r="H129" s="71"/>
    </row>
    <row r="130" spans="1:8" s="33" customFormat="1" x14ac:dyDescent="0.2">
      <c r="A130" s="82" t="s">
        <v>318</v>
      </c>
      <c r="B130" s="79"/>
      <c r="C130" s="79"/>
      <c r="D130" s="79"/>
      <c r="E130" s="79"/>
      <c r="F130" s="79"/>
      <c r="G130" s="79"/>
      <c r="H130" s="65"/>
    </row>
    <row r="131" spans="1:8" s="33" customFormat="1" x14ac:dyDescent="0.2">
      <c r="A131" s="82" t="str">
        <f>'ББ 2021'!A138</f>
        <v>Председатель Правления Чакалиди И.В. , 3115107           ____________________</v>
      </c>
      <c r="B131" s="79"/>
      <c r="C131" s="79"/>
      <c r="D131" s="79"/>
      <c r="E131" s="79"/>
      <c r="F131" s="79"/>
      <c r="G131" s="79"/>
      <c r="H131" s="65"/>
    </row>
    <row r="132" spans="1:8" s="33" customFormat="1" x14ac:dyDescent="0.2">
      <c r="A132" s="82" t="s">
        <v>316</v>
      </c>
      <c r="B132" s="79"/>
      <c r="C132" s="79"/>
      <c r="D132" s="79"/>
      <c r="E132" s="79"/>
      <c r="F132" s="79"/>
      <c r="G132" s="79"/>
      <c r="H132" s="65"/>
    </row>
    <row r="133" spans="1:8" s="33" customFormat="1" x14ac:dyDescent="0.2">
      <c r="A133" s="68"/>
      <c r="B133" s="71"/>
      <c r="C133" s="71"/>
      <c r="D133" s="71"/>
      <c r="E133" s="71"/>
      <c r="F133" s="71"/>
      <c r="G133" s="71"/>
      <c r="H133" s="71"/>
    </row>
    <row r="134" spans="1:8" s="33" customFormat="1" x14ac:dyDescent="0.2">
      <c r="A134" s="68" t="s">
        <v>184</v>
      </c>
      <c r="B134" s="65"/>
      <c r="C134" s="65"/>
      <c r="D134" s="65"/>
      <c r="E134" s="65"/>
      <c r="F134" s="65"/>
      <c r="G134" s="65"/>
      <c r="H134" s="65"/>
    </row>
    <row r="135" spans="1:8" s="33" customFormat="1" x14ac:dyDescent="0.2">
      <c r="A135" s="27"/>
      <c r="B135" s="28"/>
      <c r="C135" s="29"/>
      <c r="D135" s="29"/>
      <c r="E135" s="48"/>
      <c r="F135" s="48"/>
    </row>
    <row r="136" spans="1:8" s="1" customFormat="1" ht="18.75" customHeight="1" x14ac:dyDescent="0.2">
      <c r="A136" s="80" t="s">
        <v>319</v>
      </c>
      <c r="B136" s="81"/>
      <c r="C136" s="81"/>
      <c r="D136" s="81"/>
      <c r="E136" s="81"/>
      <c r="F136" s="81"/>
    </row>
    <row r="137" spans="1:8" x14ac:dyDescent="0.2">
      <c r="A137" s="34"/>
      <c r="B137" s="74"/>
      <c r="C137" s="74"/>
      <c r="D137" s="74"/>
    </row>
    <row r="138" spans="1:8" x14ac:dyDescent="0.2">
      <c r="A138" s="34"/>
      <c r="B138" s="74"/>
      <c r="C138" s="74"/>
      <c r="D138" s="75"/>
    </row>
    <row r="139" spans="1:8" x14ac:dyDescent="0.2">
      <c r="D139" s="57"/>
    </row>
    <row r="140" spans="1:8" x14ac:dyDescent="0.2">
      <c r="D140" s="57"/>
    </row>
  </sheetData>
  <mergeCells count="26">
    <mergeCell ref="A14:D14"/>
    <mergeCell ref="B9:D9"/>
    <mergeCell ref="B10:D10"/>
    <mergeCell ref="B11:D11"/>
    <mergeCell ref="A12:F12"/>
    <mergeCell ref="A13:D13"/>
    <mergeCell ref="A126:G126"/>
    <mergeCell ref="A15:D15"/>
    <mergeCell ref="A16:D16"/>
    <mergeCell ref="A17:D17"/>
    <mergeCell ref="A18:D18"/>
    <mergeCell ref="A19:A20"/>
    <mergeCell ref="B19:B20"/>
    <mergeCell ref="C19:C20"/>
    <mergeCell ref="D19:D20"/>
    <mergeCell ref="E19:E20"/>
    <mergeCell ref="F19:F20"/>
    <mergeCell ref="A119:G119"/>
    <mergeCell ref="A123:G123"/>
    <mergeCell ref="A124:G124"/>
    <mergeCell ref="A136:F136"/>
    <mergeCell ref="A127:G127"/>
    <mergeCell ref="A128:G128"/>
    <mergeCell ref="A130:G130"/>
    <mergeCell ref="A131:G131"/>
    <mergeCell ref="A132:G132"/>
  </mergeCells>
  <hyperlinks>
    <hyperlink ref="A13" r:id="rId1" display="https://online.zakon.kz/037987/www.nationalbank.kz" xr:uid="{8C839777-A77B-490B-834C-9843E2C77D6A}"/>
  </hyperlinks>
  <pageMargins left="0" right="0" top="0" bottom="0" header="0" footer="0"/>
  <pageSetup paperSize="9" scale="64" fitToHeight="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ББ 2021</vt:lpstr>
      <vt:lpstr>ОПиУ 2021</vt:lpstr>
      <vt:lpstr>'ББ 2021'!Область_печати</vt:lpstr>
      <vt:lpstr>'ОПиУ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Виктор Литвинов</cp:lastModifiedBy>
  <cp:lastPrinted>2021-04-12T05:49:33Z</cp:lastPrinted>
  <dcterms:created xsi:type="dcterms:W3CDTF">2021-04-12T03:41:20Z</dcterms:created>
  <dcterms:modified xsi:type="dcterms:W3CDTF">2021-04-15T04:15:55Z</dcterms:modified>
</cp:coreProperties>
</file>