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New folder\Documents from financing activities\Текущие_файлы_БУНУ\Отчеты_листинг_KASE\"/>
    </mc:Choice>
  </mc:AlternateContent>
  <xr:revisionPtr revIDLastSave="0" documentId="13_ncr:1_{3F062F53-BC6A-4113-883E-2617D42BBF76}" xr6:coauthVersionLast="45" xr6:coauthVersionMax="45" xr10:uidLastSave="{00000000-0000-0000-0000-000000000000}"/>
  <bookViews>
    <workbookView xWindow="1560" yWindow="1560" windowWidth="26295" windowHeight="11385" xr2:uid="{6020A8AF-8209-46D8-8332-0919185E2909}"/>
  </bookViews>
  <sheets>
    <sheet name="Отчет ФП" sheetId="1" r:id="rId1"/>
    <sheet name="ОтчетСД1" sheetId="3" r:id="rId2"/>
    <sheet name="ОДДС" sheetId="2" r:id="rId3"/>
    <sheet name="СК" sheetId="4" r:id="rId4"/>
  </sheets>
  <definedNames>
    <definedName name="_Hlk51666206" localSheetId="3">СК!$B$16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4" l="1"/>
  <c r="H16" i="4"/>
  <c r="E17" i="4"/>
  <c r="F17" i="4"/>
  <c r="G17" i="4"/>
  <c r="D17" i="4"/>
  <c r="H14" i="4"/>
  <c r="H15" i="4"/>
  <c r="H13" i="4"/>
  <c r="H10" i="4"/>
  <c r="H7" i="4"/>
  <c r="H8" i="4"/>
  <c r="H6" i="4"/>
  <c r="G9" i="4"/>
  <c r="G11" i="4" s="1"/>
  <c r="D9" i="4"/>
  <c r="H9" i="4" s="1"/>
  <c r="E32" i="2"/>
  <c r="D32" i="2"/>
  <c r="E27" i="2"/>
  <c r="D27" i="2"/>
  <c r="D16" i="2"/>
  <c r="E12" i="2"/>
  <c r="E18" i="2" s="1"/>
  <c r="E20" i="2" s="1"/>
  <c r="E33" i="2" s="1"/>
  <c r="E36" i="2" s="1"/>
  <c r="D12" i="2"/>
  <c r="D18" i="2" s="1"/>
  <c r="D20" i="2" s="1"/>
  <c r="D33" i="2" s="1"/>
  <c r="D36" i="2" s="1"/>
  <c r="D11" i="4" l="1"/>
  <c r="H11" i="4" s="1"/>
  <c r="D27" i="1" l="1"/>
  <c r="E26" i="1"/>
  <c r="D26" i="1"/>
  <c r="E20" i="1"/>
  <c r="D20" i="1"/>
  <c r="E15" i="1"/>
  <c r="D15" i="1"/>
  <c r="E13" i="3"/>
  <c r="D13" i="3"/>
  <c r="E7" i="3"/>
  <c r="D7" i="3"/>
  <c r="E27" i="1" l="1"/>
</calcChain>
</file>

<file path=xl/sharedStrings.xml><?xml version="1.0" encoding="utf-8"?>
<sst xmlns="http://schemas.openxmlformats.org/spreadsheetml/2006/main" count="139" uniqueCount="96">
  <si>
    <t>Промежуточный консолидированный отчет об общем совокупном доходе за 9 месяцев, закончившихся 30 сентября 2020 года</t>
  </si>
  <si>
    <t>тыс. тенге</t>
  </si>
  <si>
    <t>Прим.</t>
  </si>
  <si>
    <t>9 месяцев, закончившихся 30 сентября 2020 г. (неаудировано)</t>
  </si>
  <si>
    <t>9 месяцев, закончившихся 30 сентября 2019 г. (неаудировано)</t>
  </si>
  <si>
    <t>Доходы по услугам и комиссиям</t>
  </si>
  <si>
    <t>Расходы по услугам и комиссиям</t>
  </si>
  <si>
    <t>Чистый доход по услугами и комиссиям</t>
  </si>
  <si>
    <t>Финансовые доходы</t>
  </si>
  <si>
    <t>Прочие операционные доходы / (расходы), нетто</t>
  </si>
  <si>
    <t>Убытки от обесценения</t>
  </si>
  <si>
    <t>(Убыток) доход от курсовой разницы</t>
  </si>
  <si>
    <t>Операционные расходы</t>
  </si>
  <si>
    <t>Доход (убыток) до налогообложения</t>
  </si>
  <si>
    <t>(Экономия) расходы по подоходному налогу</t>
  </si>
  <si>
    <t>–</t>
  </si>
  <si>
    <t>Чистый доход (убыток) за год</t>
  </si>
  <si>
    <t>Прочий совокупный доход</t>
  </si>
  <si>
    <t>Общий совокупный доход (убыток) за год</t>
  </si>
  <si>
    <t>Ануар Ушбаев</t>
  </si>
  <si>
    <t>Председатель Правления</t>
  </si>
  <si>
    <t xml:space="preserve">  </t>
  </si>
  <si>
    <t>Гулнар Батыршаева</t>
  </si>
  <si>
    <t>Главный бухгалтер</t>
  </si>
  <si>
    <t>АО «Tengri Partners Investment Banking (Kazakhstan)»</t>
  </si>
  <si>
    <t>Промежуточный консолидированный отчет о финансовом положении  за 9 месяцев, закончившихся 30 сентября 2020 года</t>
  </si>
  <si>
    <t>АКТИВЫ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</si>
  <si>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</si>
  <si>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</si>
  <si>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</si>
  <si>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10(а)</t>
  </si>
  <si>
    <t>Инвестиции, оцениваемые по справедливой стоимости через прочий совокупный доход</t>
  </si>
  <si>
    <t>10(б)</t>
  </si>
  <si>
    <t>Дебиторская задолженность</t>
  </si>
  <si>
    <t>Авансы выданные и прочие текущие активы</t>
  </si>
  <si>
    <t>Отложенный налоговый актив</t>
  </si>
  <si>
    <t>Основные средства</t>
  </si>
  <si>
    <t>ВСЕГО АКТИВЫ</t>
  </si>
  <si>
    <t>КАПИТАЛ И ОБЯЗАТЕЛЬСТВА</t>
  </si>
  <si>
    <t>Обязательства</t>
  </si>
  <si>
    <t>Торговая и прочая кредиторская задолженность</t>
  </si>
  <si>
    <t>Налоги и другие обязательные платежи в бюджет</t>
  </si>
  <si>
    <t>Капитал и резервы</t>
  </si>
  <si>
    <t>Акционерный капитал</t>
  </si>
  <si>
    <t>Эмиссионный доход</t>
  </si>
  <si>
    <t>Изъятый капитал</t>
  </si>
  <si>
    <t>Непокрытый убыток</t>
  </si>
  <si>
    <t>ВСЕГО КАПИТАЛ И ОБЯЗАТЕЛЬСТВА</t>
  </si>
  <si>
    <t>Балансовая стоимость акции, тенге                                                                            15(в)              349,2                 387,6</t>
  </si>
  <si>
    <t xml:space="preserve">  Прибыль(убыток) на акцию, тенге                                                                                        15(б)            (57,5)                   103,9</t>
  </si>
  <si>
    <t>9 месяцев, закончившихся 30 сентября  2019 г. (неаудировано)</t>
  </si>
  <si>
    <t>ОПЕРАЦИОННАЯ ДЕЯТЕЛЬНОСТЬ</t>
  </si>
  <si>
    <t>Корректировки:</t>
  </si>
  <si>
    <t>Износ</t>
  </si>
  <si>
    <t>Прочие неденежные убытки/доходы</t>
  </si>
  <si>
    <t>Нереализованный убыток от курсовой разницы</t>
  </si>
  <si>
    <t>Движение денежных средств от операционной деятельности до изменений оборотного капитала</t>
  </si>
  <si>
    <t>(Увеличение) уменьшение авансов выданных и прочих текущих активов</t>
  </si>
  <si>
    <t>(Увеличение) уменьшение торговой дебиторской задолженности</t>
  </si>
  <si>
    <t>(Увеличение) уменьшение  дебиторской задолженности по операциям РЕПО</t>
  </si>
  <si>
    <t>(Уменьшение) увеличение прочих налогов к уплате</t>
  </si>
  <si>
    <t>(Уменьшение) увеличение торговой и прочей кредиторской задолженности</t>
  </si>
  <si>
    <t>Денежные средства от операционной деятельности до выплаты подоходного налога</t>
  </si>
  <si>
    <t>Подоходный налог уплаченный</t>
  </si>
  <si>
    <t>Чистые денежные средства использованные в операционной деятельности</t>
  </si>
  <si>
    <t>ИНВЕСТИЦИОННАЯ ДЕЯТЕЛЬНОСТЬ</t>
  </si>
  <si>
    <t>Приобретение основных средств</t>
  </si>
  <si>
    <t>Приобретение инвестиций</t>
  </si>
  <si>
    <t>Продажа инвестиций</t>
  </si>
  <si>
    <t>Выдача займов</t>
  </si>
  <si>
    <t>Погашение займов выданных</t>
  </si>
  <si>
    <t>Чистые денежные средства (использованные в) от инвестиционной деятельности</t>
  </si>
  <si>
    <t>ФИНАНСОВАЯ ДЕЯТЕЛЬНОСТЬ</t>
  </si>
  <si>
    <t>Выпуск акций</t>
  </si>
  <si>
    <t>Чистые денежные средства от финансовой деятельности</t>
  </si>
  <si>
    <t>Чистое (уменьшение) увеличение денежных средств</t>
  </si>
  <si>
    <t>Эффект изменения обменного курса на денежные средства</t>
  </si>
  <si>
    <t>Денежные средства на начало года</t>
  </si>
  <si>
    <t>Денежные средства на конец периода</t>
  </si>
  <si>
    <t>Промежуточный консолидированный отчет о движении денежных средств за 9 месяцев, закончившихся 30 сентября 2020 года</t>
  </si>
  <si>
    <t>Промежуточный консолидированный отчет об изменениях в собственном капитале за 9 месяцев, закончившихся 30 сентября 2020 года</t>
  </si>
  <si>
    <t>Акционерный</t>
  </si>
  <si>
    <t>капитал</t>
  </si>
  <si>
    <t>Эмисс.доход</t>
  </si>
  <si>
    <t>Непокрытый</t>
  </si>
  <si>
    <t>убыток</t>
  </si>
  <si>
    <t>Итого</t>
  </si>
  <si>
    <t>На 1 января 2018</t>
  </si>
  <si>
    <t>Чистый убыток за год</t>
  </si>
  <si>
    <t>Взносы в акционерный капитал</t>
  </si>
  <si>
    <t>На 31 декабря 2018</t>
  </si>
  <si>
    <t>Чистый доход за год</t>
  </si>
  <si>
    <t>На 31 декабря 2019</t>
  </si>
  <si>
    <t>Эмиссия акций</t>
  </si>
  <si>
    <t>Чистый доход за отчетный период</t>
  </si>
  <si>
    <t>На 30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</si>
</sst>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2F4F4F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rgb="FF2F4F4F"/>
      <name val="Arial"/>
      <family val="2"/>
      <charset val="204"/>
    </font>
    <font>
      <sz val="5.5"/>
      <color theme="1"/>
      <name val="Arial"/>
      <family val="2"/>
      <charset val="204"/>
    </font>
    <font>
      <sz val="10.5"/>
      <color theme="1"/>
      <name val="Arial"/>
      <family val="2"/>
      <charset val="204"/>
    </font>
    <font>
      <sz val="9"/>
      <color rgb="FF2F4F4F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F4F4F"/>
      <name val="Times New Roman"/>
      <family val="1"/>
      <charset val="204"/>
    </font>
    <font>
      <sz val="10"/>
      <name val="Times New Roman"/>
      <family val="1"/>
      <charset val="204"/>
    </font>
    <font>
      <sz val="7.5"/>
      <color theme="1"/>
      <name val="Arial"/>
      <family val="2"/>
      <charset val="204"/>
    </font>
    <font>
      <sz val="3.5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165" fontId="0" fillId="0" borderId="0" xfId="0" applyNumberFormat="1"/>
    <xf numFmtId="164" fontId="0" fillId="0" borderId="0" xfId="0" applyNumberFormat="1"/>
    <xf numFmtId="0" fontId="7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3"/>
    </xf>
    <xf numFmtId="0" fontId="10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indent="3"/>
    </xf>
    <xf numFmtId="3" fontId="6" fillId="2" borderId="0" xfId="0" applyNumberFormat="1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7" fillId="0" borderId="0" xfId="0" applyNumberFormat="1" applyFont="1" applyAlignment="1">
      <alignment horizontal="right" vertical="center" wrapText="1"/>
    </xf>
    <xf numFmtId="3" fontId="0" fillId="0" borderId="3" xfId="0" applyNumberFormat="1" applyBorder="1"/>
    <xf numFmtId="3" fontId="7" fillId="2" borderId="0" xfId="0" applyNumberFormat="1" applyFont="1" applyFill="1" applyAlignment="1">
      <alignment horizontal="right" vertical="center" wrapText="1"/>
    </xf>
    <xf numFmtId="3" fontId="0" fillId="0" borderId="3" xfId="0" applyNumberFormat="1" applyBorder="1" applyAlignment="1">
      <alignment horizontal="right"/>
    </xf>
    <xf numFmtId="3" fontId="7" fillId="2" borderId="2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66" fontId="5" fillId="0" borderId="0" xfId="0" applyNumberFormat="1" applyFont="1" applyFill="1" applyBorder="1" applyAlignment="1">
      <alignment horizontal="right" vertical="center" wrapText="1"/>
    </xf>
    <xf numFmtId="166" fontId="6" fillId="2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3" fontId="12" fillId="0" borderId="0" xfId="0" applyNumberFormat="1" applyFont="1" applyAlignment="1">
      <alignment horizontal="left" vertical="center" wrapText="1"/>
    </xf>
    <xf numFmtId="3" fontId="8" fillId="2" borderId="0" xfId="0" applyNumberFormat="1" applyFont="1" applyFill="1" applyAlignment="1">
      <alignment horizontal="left" vertical="center" wrapText="1"/>
    </xf>
    <xf numFmtId="3" fontId="8" fillId="0" borderId="0" xfId="0" applyNumberFormat="1" applyFont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1" fillId="0" borderId="4" xfId="0" applyNumberFormat="1" applyFont="1" applyBorder="1"/>
    <xf numFmtId="0" fontId="15" fillId="0" borderId="0" xfId="0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left" vertical="center" wrapText="1"/>
    </xf>
    <xf numFmtId="3" fontId="16" fillId="0" borderId="0" xfId="0" applyNumberFormat="1" applyFont="1" applyBorder="1" applyAlignment="1">
      <alignment vertical="center" wrapText="1"/>
    </xf>
    <xf numFmtId="3" fontId="15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1"/>
    </xf>
    <xf numFmtId="0" fontId="16" fillId="0" borderId="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vertical="center" wrapText="1"/>
    </xf>
    <xf numFmtId="3" fontId="15" fillId="0" borderId="5" xfId="0" applyNumberFormat="1" applyFont="1" applyBorder="1" applyAlignment="1">
      <alignment vertical="center" wrapText="1"/>
    </xf>
    <xf numFmtId="3" fontId="17" fillId="0" borderId="5" xfId="0" applyNumberFormat="1" applyFont="1" applyBorder="1" applyAlignment="1">
      <alignment vertical="center" wrapText="1"/>
    </xf>
    <xf numFmtId="3" fontId="18" fillId="3" borderId="5" xfId="0" applyNumberFormat="1" applyFont="1" applyFill="1" applyBorder="1" applyAlignment="1">
      <alignment vertical="center" wrapText="1"/>
    </xf>
    <xf numFmtId="3" fontId="1" fillId="0" borderId="0" xfId="0" applyNumberFormat="1" applyFont="1"/>
    <xf numFmtId="0" fontId="1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309FC-D924-44F3-995C-98EABD0AFFC6}">
  <dimension ref="B2:E39"/>
  <sheetViews>
    <sheetView tabSelected="1" workbookViewId="0">
      <selection activeCell="E14" sqref="E14"/>
    </sheetView>
  </sheetViews>
  <sheetFormatPr defaultRowHeight="15" x14ac:dyDescent="0.25"/>
  <cols>
    <col min="1" max="1" width="5" customWidth="1"/>
    <col min="2" max="2" width="47.85546875" customWidth="1"/>
    <col min="3" max="3" width="20.5703125" customWidth="1"/>
    <col min="4" max="4" width="21" customWidth="1"/>
    <col min="5" max="5" width="18.140625" customWidth="1"/>
  </cols>
  <sheetData>
    <row r="2" spans="2:5" x14ac:dyDescent="0.25">
      <c r="B2" s="32" t="s">
        <v>25</v>
      </c>
    </row>
    <row r="3" spans="2:5" x14ac:dyDescent="0.25">
      <c r="B3" s="29"/>
    </row>
    <row r="4" spans="2:5" ht="45.75" thickBot="1" x14ac:dyDescent="0.3">
      <c r="B4" s="1" t="s">
        <v>1</v>
      </c>
      <c r="C4" s="2" t="s">
        <v>2</v>
      </c>
      <c r="D4" s="4" t="s">
        <v>3</v>
      </c>
      <c r="E4" s="73">
        <v>43831</v>
      </c>
    </row>
    <row r="5" spans="2:5" x14ac:dyDescent="0.25">
      <c r="B5" s="7" t="s">
        <v>26</v>
      </c>
      <c r="C5" s="8"/>
      <c r="E5" s="8"/>
    </row>
    <row r="6" spans="2:5" x14ac:dyDescent="0.25">
      <c r="B6" s="5" t="s">
        <v>27</v>
      </c>
      <c r="C6" s="6">
        <v>8</v>
      </c>
      <c r="D6" s="19">
        <v>13740</v>
      </c>
      <c r="E6" s="16">
        <v>12102</v>
      </c>
    </row>
    <row r="7" spans="2:5" x14ac:dyDescent="0.25">
      <c r="B7" s="5" t="s">
        <v>28</v>
      </c>
      <c r="C7" s="6">
        <v>9</v>
      </c>
      <c r="D7" s="19">
        <v>0</v>
      </c>
      <c r="E7" s="16">
        <v>216001</v>
      </c>
    </row>
    <row r="8" spans="2:5" ht="24" x14ac:dyDescent="0.25">
      <c r="B8" s="5" t="s">
        <v>29</v>
      </c>
      <c r="C8" s="6" t="s">
        <v>30</v>
      </c>
      <c r="D8" s="19">
        <v>543134</v>
      </c>
      <c r="E8" s="16">
        <v>284376</v>
      </c>
    </row>
    <row r="9" spans="2:5" x14ac:dyDescent="0.25">
      <c r="B9" s="67" t="s">
        <v>31</v>
      </c>
      <c r="C9" s="6"/>
      <c r="D9" s="19"/>
      <c r="E9" s="34"/>
    </row>
    <row r="10" spans="2:5" x14ac:dyDescent="0.25">
      <c r="B10" s="67"/>
      <c r="C10" s="6" t="s">
        <v>32</v>
      </c>
      <c r="D10" s="19">
        <v>200</v>
      </c>
      <c r="E10" s="16">
        <v>200</v>
      </c>
    </row>
    <row r="11" spans="2:5" x14ac:dyDescent="0.25">
      <c r="B11" s="5" t="s">
        <v>33</v>
      </c>
      <c r="C11" s="6"/>
      <c r="D11" s="19">
        <v>10447</v>
      </c>
      <c r="E11" s="16">
        <v>8459</v>
      </c>
    </row>
    <row r="12" spans="2:5" x14ac:dyDescent="0.25">
      <c r="B12" s="5" t="s">
        <v>34</v>
      </c>
      <c r="C12" s="6">
        <v>11</v>
      </c>
      <c r="D12" s="19">
        <v>25551</v>
      </c>
      <c r="E12" s="16">
        <v>37212</v>
      </c>
    </row>
    <row r="13" spans="2:5" x14ac:dyDescent="0.25">
      <c r="B13" s="5" t="s">
        <v>35</v>
      </c>
      <c r="C13" s="6"/>
      <c r="D13" s="19">
        <v>4438</v>
      </c>
      <c r="E13" s="16">
        <v>4438</v>
      </c>
    </row>
    <row r="14" spans="2:5" ht="15.75" thickBot="1" x14ac:dyDescent="0.3">
      <c r="B14" s="5" t="s">
        <v>36</v>
      </c>
      <c r="C14" s="6">
        <v>12</v>
      </c>
      <c r="D14" s="21">
        <v>16447</v>
      </c>
      <c r="E14" s="18">
        <v>15995</v>
      </c>
    </row>
    <row r="15" spans="2:5" ht="15.75" thickBot="1" x14ac:dyDescent="0.3">
      <c r="B15" s="7" t="s">
        <v>37</v>
      </c>
      <c r="C15" s="30"/>
      <c r="D15" s="39">
        <f>SUM(D6:D14)</f>
        <v>613957</v>
      </c>
      <c r="E15" s="39">
        <f>SUM(E6:E14)</f>
        <v>578783</v>
      </c>
    </row>
    <row r="16" spans="2:5" ht="15.75" thickTop="1" x14ac:dyDescent="0.25">
      <c r="B16" s="7" t="s">
        <v>38</v>
      </c>
      <c r="C16" s="8"/>
      <c r="D16" s="35"/>
      <c r="E16" s="36"/>
    </row>
    <row r="17" spans="2:5" x14ac:dyDescent="0.25">
      <c r="B17" s="7" t="s">
        <v>39</v>
      </c>
      <c r="C17" s="8"/>
      <c r="D17" s="35"/>
      <c r="E17" s="36"/>
    </row>
    <row r="18" spans="2:5" x14ac:dyDescent="0.25">
      <c r="B18" s="5" t="s">
        <v>40</v>
      </c>
      <c r="C18" s="6">
        <v>13</v>
      </c>
      <c r="D18" s="15">
        <v>21990</v>
      </c>
      <c r="E18" s="16">
        <v>10052</v>
      </c>
    </row>
    <row r="19" spans="2:5" ht="15.75" thickBot="1" x14ac:dyDescent="0.3">
      <c r="B19" s="5" t="s">
        <v>41</v>
      </c>
      <c r="C19" s="6">
        <v>14</v>
      </c>
      <c r="D19" s="17">
        <v>6402</v>
      </c>
      <c r="E19" s="18">
        <v>8165</v>
      </c>
    </row>
    <row r="20" spans="2:5" ht="15.75" thickBot="1" x14ac:dyDescent="0.3">
      <c r="B20" s="8"/>
      <c r="C20" s="8"/>
      <c r="D20" s="37">
        <f>SUM(D18:D19)</f>
        <v>28392</v>
      </c>
      <c r="E20" s="38">
        <f>SUM(E18:E19)</f>
        <v>18217</v>
      </c>
    </row>
    <row r="21" spans="2:5" x14ac:dyDescent="0.25">
      <c r="B21" s="7" t="s">
        <v>42</v>
      </c>
      <c r="C21" s="8"/>
      <c r="D21" s="35"/>
      <c r="E21" s="36"/>
    </row>
    <row r="22" spans="2:5" x14ac:dyDescent="0.25">
      <c r="B22" s="5" t="s">
        <v>43</v>
      </c>
      <c r="C22" s="68">
        <v>15</v>
      </c>
      <c r="D22" s="15">
        <v>1702479</v>
      </c>
      <c r="E22" s="16">
        <v>1587050</v>
      </c>
    </row>
    <row r="23" spans="2:5" x14ac:dyDescent="0.25">
      <c r="B23" s="5" t="s">
        <v>44</v>
      </c>
      <c r="C23" s="68"/>
      <c r="D23" s="15">
        <v>15071</v>
      </c>
      <c r="E23" s="16">
        <v>0</v>
      </c>
    </row>
    <row r="24" spans="2:5" x14ac:dyDescent="0.25">
      <c r="B24" s="5" t="s">
        <v>45</v>
      </c>
      <c r="C24" s="68"/>
      <c r="D24" s="15">
        <v>-10071</v>
      </c>
      <c r="E24" s="16">
        <v>0</v>
      </c>
    </row>
    <row r="25" spans="2:5" ht="15.75" thickBot="1" x14ac:dyDescent="0.3">
      <c r="B25" s="5" t="s">
        <v>46</v>
      </c>
      <c r="C25" s="8"/>
      <c r="D25" s="17">
        <v>-1121914</v>
      </c>
      <c r="E25" s="18">
        <v>-1026484</v>
      </c>
    </row>
    <row r="26" spans="2:5" ht="15.75" thickBot="1" x14ac:dyDescent="0.3">
      <c r="B26" s="8"/>
      <c r="C26" s="8"/>
      <c r="D26" s="37">
        <f>SUM(D22:D25)</f>
        <v>585565</v>
      </c>
      <c r="E26" s="37">
        <f>SUM(E22:E25)</f>
        <v>560566</v>
      </c>
    </row>
    <row r="27" spans="2:5" ht="15.75" thickBot="1" x14ac:dyDescent="0.3">
      <c r="B27" s="7" t="s">
        <v>47</v>
      </c>
      <c r="C27" s="30"/>
      <c r="D27" s="24">
        <f>D20+D26</f>
        <v>613957</v>
      </c>
      <c r="E27" s="24">
        <f>E20+E26</f>
        <v>578783</v>
      </c>
    </row>
    <row r="28" spans="2:5" ht="15.75" thickTop="1" x14ac:dyDescent="0.25">
      <c r="B28" s="28"/>
      <c r="D28" s="10"/>
      <c r="E28" s="10"/>
    </row>
    <row r="29" spans="2:5" x14ac:dyDescent="0.25">
      <c r="B29" s="28" t="s">
        <v>48</v>
      </c>
      <c r="D29" s="9">
        <v>349.2</v>
      </c>
      <c r="E29" s="9">
        <v>353.2</v>
      </c>
    </row>
    <row r="33" spans="2:2" x14ac:dyDescent="0.25">
      <c r="B33" s="11" t="s">
        <v>19</v>
      </c>
    </row>
    <row r="34" spans="2:2" x14ac:dyDescent="0.25">
      <c r="B34" s="12" t="s">
        <v>20</v>
      </c>
    </row>
    <row r="35" spans="2:2" x14ac:dyDescent="0.25">
      <c r="B35" s="12" t="s">
        <v>24</v>
      </c>
    </row>
    <row r="36" spans="2:2" x14ac:dyDescent="0.25">
      <c r="B36" s="13" t="s">
        <v>21</v>
      </c>
    </row>
    <row r="37" spans="2:2" x14ac:dyDescent="0.25">
      <c r="B37" s="14" t="s">
        <v>22</v>
      </c>
    </row>
    <row r="38" spans="2:2" x14ac:dyDescent="0.25">
      <c r="B38" s="12" t="s">
        <v>23</v>
      </c>
    </row>
    <row r="39" spans="2:2" x14ac:dyDescent="0.25">
      <c r="B39" s="12" t="s">
        <v>24</v>
      </c>
    </row>
  </sheetData>
  <mergeCells count="2">
    <mergeCell ref="B9:B10"/>
    <mergeCell ref="C22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C341-9BA6-4FAE-BA54-C8E6CB5EE648}">
  <dimension ref="B3:E27"/>
  <sheetViews>
    <sheetView topLeftCell="A4" workbookViewId="0">
      <selection activeCell="E18" sqref="E18"/>
    </sheetView>
  </sheetViews>
  <sheetFormatPr defaultRowHeight="15" x14ac:dyDescent="0.25"/>
  <cols>
    <col min="1" max="1" width="4.28515625" customWidth="1"/>
    <col min="2" max="2" width="58" customWidth="1"/>
    <col min="3" max="3" width="17.42578125" customWidth="1"/>
    <col min="4" max="4" width="20" customWidth="1"/>
    <col min="5" max="5" width="18.85546875" customWidth="1"/>
  </cols>
  <sheetData>
    <row r="3" spans="2:5" ht="22.5" x14ac:dyDescent="0.25">
      <c r="B3" s="33" t="s">
        <v>0</v>
      </c>
      <c r="C3" s="2"/>
      <c r="D3" s="3"/>
      <c r="E3" s="3"/>
    </row>
    <row r="4" spans="2:5" ht="45.75" thickBot="1" x14ac:dyDescent="0.3">
      <c r="B4" s="1" t="s">
        <v>1</v>
      </c>
      <c r="C4" s="2" t="s">
        <v>2</v>
      </c>
      <c r="D4" s="4" t="s">
        <v>3</v>
      </c>
      <c r="E4" s="4" t="s">
        <v>4</v>
      </c>
    </row>
    <row r="5" spans="2:5" x14ac:dyDescent="0.25">
      <c r="B5" s="5" t="s">
        <v>5</v>
      </c>
      <c r="C5" s="6">
        <v>3</v>
      </c>
      <c r="D5" s="15">
        <v>165372</v>
      </c>
      <c r="E5" s="16">
        <v>513299</v>
      </c>
    </row>
    <row r="6" spans="2:5" ht="15.75" thickBot="1" x14ac:dyDescent="0.3">
      <c r="B6" s="5" t="s">
        <v>6</v>
      </c>
      <c r="C6" s="6">
        <v>4</v>
      </c>
      <c r="D6" s="17">
        <v>-52518</v>
      </c>
      <c r="E6" s="18">
        <v>-83027</v>
      </c>
    </row>
    <row r="7" spans="2:5" x14ac:dyDescent="0.25">
      <c r="B7" s="7" t="s">
        <v>7</v>
      </c>
      <c r="C7" s="8"/>
      <c r="D7" s="56">
        <f>SUM(D5:D6)</f>
        <v>112854</v>
      </c>
      <c r="E7" s="56">
        <f>SUM(E5:E6)</f>
        <v>430272</v>
      </c>
    </row>
    <row r="8" spans="2:5" x14ac:dyDescent="0.25">
      <c r="B8" s="5" t="s">
        <v>8</v>
      </c>
      <c r="C8" s="6">
        <v>5</v>
      </c>
      <c r="D8" s="19">
        <v>127170</v>
      </c>
      <c r="E8" s="16">
        <v>15400</v>
      </c>
    </row>
    <row r="9" spans="2:5" x14ac:dyDescent="0.25">
      <c r="B9" s="5" t="s">
        <v>9</v>
      </c>
      <c r="C9" s="8"/>
      <c r="D9" s="19">
        <v>1883</v>
      </c>
      <c r="E9" s="16">
        <v>298</v>
      </c>
    </row>
    <row r="10" spans="2:5" x14ac:dyDescent="0.25">
      <c r="B10" s="5" t="s">
        <v>10</v>
      </c>
      <c r="C10" s="6">
        <v>6</v>
      </c>
      <c r="D10" s="19">
        <v>5</v>
      </c>
      <c r="E10" s="16">
        <v>-1236</v>
      </c>
    </row>
    <row r="11" spans="2:5" x14ac:dyDescent="0.25">
      <c r="B11" s="5" t="s">
        <v>11</v>
      </c>
      <c r="C11" s="8"/>
      <c r="D11" s="19">
        <v>-1257</v>
      </c>
      <c r="E11" s="16">
        <v>-475</v>
      </c>
    </row>
    <row r="12" spans="2:5" ht="15.75" thickBot="1" x14ac:dyDescent="0.3">
      <c r="B12" s="5" t="s">
        <v>12</v>
      </c>
      <c r="C12" s="6">
        <v>7</v>
      </c>
      <c r="D12" s="21">
        <v>-336085</v>
      </c>
      <c r="E12" s="18">
        <v>-279467</v>
      </c>
    </row>
    <row r="13" spans="2:5" x14ac:dyDescent="0.25">
      <c r="B13" s="7" t="s">
        <v>13</v>
      </c>
      <c r="C13" s="8"/>
      <c r="D13" s="22">
        <f>SUM(D7:D12)</f>
        <v>-95430</v>
      </c>
      <c r="E13" s="22">
        <f>SUM(E7:E12)</f>
        <v>164792</v>
      </c>
    </row>
    <row r="14" spans="2:5" ht="15.75" thickBot="1" x14ac:dyDescent="0.3">
      <c r="B14" s="5" t="s">
        <v>14</v>
      </c>
      <c r="C14" s="6"/>
      <c r="D14" s="17" t="s">
        <v>15</v>
      </c>
      <c r="E14" s="18">
        <v>-105</v>
      </c>
    </row>
    <row r="15" spans="2:5" x14ac:dyDescent="0.25">
      <c r="B15" s="7" t="s">
        <v>16</v>
      </c>
      <c r="C15" s="8"/>
      <c r="D15" s="19">
        <v>-95430</v>
      </c>
      <c r="E15" s="20">
        <v>164897</v>
      </c>
    </row>
    <row r="16" spans="2:5" ht="15.75" thickBot="1" x14ac:dyDescent="0.3">
      <c r="B16" s="5" t="s">
        <v>17</v>
      </c>
      <c r="C16" s="8"/>
      <c r="D16" s="23" t="s">
        <v>15</v>
      </c>
      <c r="E16" s="18" t="s">
        <v>15</v>
      </c>
    </row>
    <row r="17" spans="2:5" ht="15.75" thickBot="1" x14ac:dyDescent="0.3">
      <c r="B17" s="7" t="s">
        <v>18</v>
      </c>
      <c r="C17" s="8"/>
      <c r="D17" s="24">
        <v>-95430</v>
      </c>
      <c r="E17" s="25">
        <v>164897</v>
      </c>
    </row>
    <row r="18" spans="2:5" ht="21" customHeight="1" thickTop="1" x14ac:dyDescent="0.25">
      <c r="B18" s="28" t="s">
        <v>49</v>
      </c>
      <c r="D18" s="27">
        <v>-57.5</v>
      </c>
      <c r="E18" s="26">
        <v>103.9</v>
      </c>
    </row>
    <row r="21" spans="2:5" x14ac:dyDescent="0.25">
      <c r="B21" s="11" t="s">
        <v>19</v>
      </c>
    </row>
    <row r="22" spans="2:5" x14ac:dyDescent="0.25">
      <c r="B22" s="12" t="s">
        <v>20</v>
      </c>
    </row>
    <row r="23" spans="2:5" x14ac:dyDescent="0.25">
      <c r="B23" s="12" t="s">
        <v>24</v>
      </c>
    </row>
    <row r="24" spans="2:5" x14ac:dyDescent="0.25">
      <c r="B24" s="13" t="s">
        <v>21</v>
      </c>
    </row>
    <row r="25" spans="2:5" x14ac:dyDescent="0.25">
      <c r="B25" s="14" t="s">
        <v>22</v>
      </c>
    </row>
    <row r="26" spans="2:5" x14ac:dyDescent="0.25">
      <c r="B26" s="12" t="s">
        <v>23</v>
      </c>
    </row>
    <row r="27" spans="2:5" x14ac:dyDescent="0.25">
      <c r="B27" s="12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9E97-ED89-4A38-9C3A-CE3D8478A7F7}">
  <dimension ref="B2:E45"/>
  <sheetViews>
    <sheetView workbookViewId="0">
      <selection activeCell="E33" sqref="E33"/>
    </sheetView>
  </sheetViews>
  <sheetFormatPr defaultRowHeight="15" x14ac:dyDescent="0.25"/>
  <cols>
    <col min="1" max="1" width="6.140625" customWidth="1"/>
    <col min="2" max="2" width="44.140625" customWidth="1"/>
    <col min="3" max="3" width="14.140625" customWidth="1"/>
    <col min="4" max="4" width="23.140625" customWidth="1"/>
    <col min="5" max="5" width="23" customWidth="1"/>
  </cols>
  <sheetData>
    <row r="2" spans="2:5" x14ac:dyDescent="0.25">
      <c r="B2" s="32" t="s">
        <v>79</v>
      </c>
    </row>
    <row r="3" spans="2:5" ht="80.25" customHeight="1" x14ac:dyDescent="0.25">
      <c r="B3" s="40" t="s">
        <v>1</v>
      </c>
      <c r="C3" s="41" t="s">
        <v>2</v>
      </c>
      <c r="D3" s="49" t="s">
        <v>3</v>
      </c>
      <c r="E3" s="49" t="s">
        <v>50</v>
      </c>
    </row>
    <row r="4" spans="2:5" x14ac:dyDescent="0.25">
      <c r="B4" s="43" t="s">
        <v>51</v>
      </c>
      <c r="C4" s="44"/>
      <c r="D4" s="51"/>
      <c r="E4" s="51"/>
    </row>
    <row r="5" spans="2:5" x14ac:dyDescent="0.25">
      <c r="B5" s="40" t="s">
        <v>13</v>
      </c>
      <c r="C5" s="44"/>
      <c r="D5" s="52">
        <v>-95430</v>
      </c>
      <c r="E5" s="52">
        <v>164792</v>
      </c>
    </row>
    <row r="6" spans="2:5" x14ac:dyDescent="0.25">
      <c r="B6" s="40" t="s">
        <v>52</v>
      </c>
      <c r="C6" s="44"/>
      <c r="D6" s="53"/>
      <c r="E6" s="53"/>
    </row>
    <row r="7" spans="2:5" x14ac:dyDescent="0.25">
      <c r="B7" s="40" t="s">
        <v>8</v>
      </c>
      <c r="C7" s="41">
        <v>5</v>
      </c>
      <c r="D7" s="53">
        <v>-127170</v>
      </c>
      <c r="E7" s="53">
        <v>-15400</v>
      </c>
    </row>
    <row r="8" spans="2:5" x14ac:dyDescent="0.25">
      <c r="B8" s="40" t="s">
        <v>53</v>
      </c>
      <c r="C8" s="41">
        <v>7</v>
      </c>
      <c r="D8" s="53">
        <v>5523</v>
      </c>
      <c r="E8" s="53">
        <v>3935</v>
      </c>
    </row>
    <row r="9" spans="2:5" x14ac:dyDescent="0.25">
      <c r="B9" s="40" t="s">
        <v>10</v>
      </c>
      <c r="C9" s="41">
        <v>6</v>
      </c>
      <c r="D9" s="53">
        <v>5</v>
      </c>
      <c r="E9" s="53">
        <v>1236</v>
      </c>
    </row>
    <row r="10" spans="2:5" x14ac:dyDescent="0.25">
      <c r="B10" s="40" t="s">
        <v>54</v>
      </c>
      <c r="C10" s="44"/>
      <c r="D10" s="53">
        <v>1664</v>
      </c>
      <c r="E10" s="53">
        <v>1062</v>
      </c>
    </row>
    <row r="11" spans="2:5" x14ac:dyDescent="0.25">
      <c r="B11" s="40" t="s">
        <v>55</v>
      </c>
      <c r="C11" s="44"/>
      <c r="D11" s="53">
        <v>1257</v>
      </c>
      <c r="E11" s="53">
        <v>475</v>
      </c>
    </row>
    <row r="12" spans="2:5" ht="25.5" x14ac:dyDescent="0.25">
      <c r="B12" s="47" t="s">
        <v>56</v>
      </c>
      <c r="C12" s="42"/>
      <c r="D12" s="52">
        <f>SUM(D5:D11)</f>
        <v>-214151</v>
      </c>
      <c r="E12" s="52">
        <f>SUM(E5:E11)</f>
        <v>156100</v>
      </c>
    </row>
    <row r="13" spans="2:5" ht="25.5" x14ac:dyDescent="0.25">
      <c r="B13" s="40" t="s">
        <v>57</v>
      </c>
      <c r="C13" s="44"/>
      <c r="D13" s="53">
        <v>5914</v>
      </c>
      <c r="E13" s="53">
        <v>-813</v>
      </c>
    </row>
    <row r="14" spans="2:5" ht="25.5" x14ac:dyDescent="0.25">
      <c r="B14" s="40" t="s">
        <v>58</v>
      </c>
      <c r="C14" s="44"/>
      <c r="D14" s="53">
        <v>-2367</v>
      </c>
      <c r="E14" s="53">
        <v>19715</v>
      </c>
    </row>
    <row r="15" spans="2:5" ht="25.5" x14ac:dyDescent="0.25">
      <c r="B15" s="40" t="s">
        <v>59</v>
      </c>
      <c r="C15" s="44"/>
      <c r="D15" s="53">
        <v>216001</v>
      </c>
      <c r="E15" s="53">
        <v>-325604</v>
      </c>
    </row>
    <row r="16" spans="2:5" ht="25.5" x14ac:dyDescent="0.25">
      <c r="B16" s="40" t="s">
        <v>60</v>
      </c>
      <c r="C16" s="44"/>
      <c r="D16" s="46">
        <f>-1761</f>
        <v>-1761</v>
      </c>
      <c r="E16" s="46">
        <v>-10349</v>
      </c>
    </row>
    <row r="17" spans="2:5" ht="25.5" x14ac:dyDescent="0.25">
      <c r="B17" s="40" t="s">
        <v>61</v>
      </c>
      <c r="C17" s="44"/>
      <c r="D17" s="53">
        <v>12063</v>
      </c>
      <c r="E17" s="53">
        <v>-6658</v>
      </c>
    </row>
    <row r="18" spans="2:5" ht="25.5" x14ac:dyDescent="0.25">
      <c r="B18" s="40" t="s">
        <v>62</v>
      </c>
      <c r="C18" s="44"/>
      <c r="D18" s="52">
        <f>SUM(D12:D17)</f>
        <v>15699</v>
      </c>
      <c r="E18" s="52">
        <f>SUM(E12:E17)</f>
        <v>-167609</v>
      </c>
    </row>
    <row r="19" spans="2:5" x14ac:dyDescent="0.25">
      <c r="B19" s="40" t="s">
        <v>63</v>
      </c>
      <c r="C19" s="44"/>
      <c r="D19" s="52"/>
      <c r="E19" s="52">
        <v>-105</v>
      </c>
    </row>
    <row r="20" spans="2:5" ht="25.5" x14ac:dyDescent="0.25">
      <c r="B20" s="43" t="s">
        <v>64</v>
      </c>
      <c r="C20" s="44"/>
      <c r="D20" s="54">
        <f>D18+D19</f>
        <v>15699</v>
      </c>
      <c r="E20" s="54">
        <f>E18+E19</f>
        <v>-167714</v>
      </c>
    </row>
    <row r="21" spans="2:5" x14ac:dyDescent="0.25">
      <c r="B21" s="43" t="s">
        <v>65</v>
      </c>
      <c r="C21" s="48"/>
      <c r="D21" s="45"/>
      <c r="E21" s="45"/>
    </row>
    <row r="22" spans="2:5" x14ac:dyDescent="0.25">
      <c r="B22" s="40" t="s">
        <v>66</v>
      </c>
      <c r="C22" s="41">
        <v>12</v>
      </c>
      <c r="D22" s="53">
        <v>-5975</v>
      </c>
      <c r="E22" s="53">
        <v>-6980</v>
      </c>
    </row>
    <row r="23" spans="2:5" x14ac:dyDescent="0.25">
      <c r="B23" s="40" t="s">
        <v>67</v>
      </c>
      <c r="C23" s="69"/>
      <c r="D23" s="53">
        <v>-148950</v>
      </c>
      <c r="E23" s="53">
        <v>-230776</v>
      </c>
    </row>
    <row r="24" spans="2:5" x14ac:dyDescent="0.25">
      <c r="B24" s="40" t="s">
        <v>68</v>
      </c>
      <c r="C24" s="69"/>
      <c r="D24" s="53">
        <v>14000</v>
      </c>
      <c r="E24" s="53"/>
    </row>
    <row r="25" spans="2:5" x14ac:dyDescent="0.25">
      <c r="B25" s="40" t="s">
        <v>69</v>
      </c>
      <c r="C25" s="69"/>
      <c r="D25" s="53">
        <v>-2000</v>
      </c>
      <c r="E25" s="53"/>
    </row>
    <row r="26" spans="2:5" x14ac:dyDescent="0.25">
      <c r="B26" s="40" t="s">
        <v>70</v>
      </c>
      <c r="C26" s="44"/>
      <c r="D26" s="53">
        <v>9692</v>
      </c>
      <c r="E26" s="53"/>
    </row>
    <row r="27" spans="2:5" ht="25.5" x14ac:dyDescent="0.25">
      <c r="B27" s="43" t="s">
        <v>71</v>
      </c>
      <c r="C27" s="48"/>
      <c r="D27" s="54">
        <f>SUM(D22:D26)</f>
        <v>-133233</v>
      </c>
      <c r="E27" s="54">
        <f>SUM(E22:E26)</f>
        <v>-237756</v>
      </c>
    </row>
    <row r="28" spans="2:5" x14ac:dyDescent="0.25">
      <c r="B28" s="43" t="s">
        <v>72</v>
      </c>
      <c r="C28" s="44"/>
      <c r="D28" s="53"/>
      <c r="E28" s="53"/>
    </row>
    <row r="29" spans="2:5" x14ac:dyDescent="0.25">
      <c r="B29" s="40" t="s">
        <v>73</v>
      </c>
      <c r="C29" s="70">
        <v>15</v>
      </c>
      <c r="D29" s="55">
        <v>115429</v>
      </c>
      <c r="E29" s="53"/>
    </row>
    <row r="30" spans="2:5" x14ac:dyDescent="0.25">
      <c r="B30" s="40" t="s">
        <v>44</v>
      </c>
      <c r="C30" s="70"/>
      <c r="D30" s="55">
        <v>15071</v>
      </c>
      <c r="E30" s="53"/>
    </row>
    <row r="31" spans="2:5" x14ac:dyDescent="0.25">
      <c r="B31" s="40" t="s">
        <v>45</v>
      </c>
      <c r="C31" s="70"/>
      <c r="D31" s="55">
        <v>-10071</v>
      </c>
      <c r="E31" s="53"/>
    </row>
    <row r="32" spans="2:5" ht="25.5" x14ac:dyDescent="0.25">
      <c r="B32" s="43" t="s">
        <v>74</v>
      </c>
      <c r="C32" s="44"/>
      <c r="D32" s="54">
        <f>SUM(D29:D31)</f>
        <v>120429</v>
      </c>
      <c r="E32" s="54">
        <f>SUM(E29:E31)</f>
        <v>0</v>
      </c>
    </row>
    <row r="33" spans="2:5" ht="25.5" x14ac:dyDescent="0.25">
      <c r="B33" s="40" t="s">
        <v>75</v>
      </c>
      <c r="C33" s="44"/>
      <c r="D33" s="53">
        <f>D20+D27+D32</f>
        <v>2895</v>
      </c>
      <c r="E33" s="53">
        <f>E20+E27+E32</f>
        <v>-405470</v>
      </c>
    </row>
    <row r="34" spans="2:5" ht="25.5" x14ac:dyDescent="0.25">
      <c r="B34" s="40" t="s">
        <v>76</v>
      </c>
      <c r="C34" s="44"/>
      <c r="D34" s="53">
        <v>-1257</v>
      </c>
      <c r="E34" s="53">
        <v>-475</v>
      </c>
    </row>
    <row r="35" spans="2:5" x14ac:dyDescent="0.25">
      <c r="B35" s="40" t="s">
        <v>77</v>
      </c>
      <c r="C35" s="44"/>
      <c r="D35" s="53">
        <v>12102</v>
      </c>
      <c r="E35" s="53">
        <v>419088</v>
      </c>
    </row>
    <row r="36" spans="2:5" x14ac:dyDescent="0.25">
      <c r="B36" s="43" t="s">
        <v>78</v>
      </c>
      <c r="C36" s="41"/>
      <c r="D36" s="50">
        <f>SUM(D33:D35)</f>
        <v>13740</v>
      </c>
      <c r="E36" s="50">
        <f>SUM(E33:E35)</f>
        <v>13143</v>
      </c>
    </row>
    <row r="39" spans="2:5" x14ac:dyDescent="0.25">
      <c r="B39" s="11" t="s">
        <v>19</v>
      </c>
    </row>
    <row r="40" spans="2:5" x14ac:dyDescent="0.25">
      <c r="B40" s="12" t="s">
        <v>20</v>
      </c>
    </row>
    <row r="41" spans="2:5" x14ac:dyDescent="0.25">
      <c r="B41" s="12" t="s">
        <v>24</v>
      </c>
    </row>
    <row r="42" spans="2:5" x14ac:dyDescent="0.25">
      <c r="B42" s="13" t="s">
        <v>21</v>
      </c>
    </row>
    <row r="43" spans="2:5" x14ac:dyDescent="0.25">
      <c r="B43" s="14" t="s">
        <v>22</v>
      </c>
    </row>
    <row r="44" spans="2:5" x14ac:dyDescent="0.25">
      <c r="B44" s="12" t="s">
        <v>23</v>
      </c>
    </row>
    <row r="45" spans="2:5" x14ac:dyDescent="0.25">
      <c r="B45" s="12" t="s">
        <v>24</v>
      </c>
    </row>
  </sheetData>
  <mergeCells count="2">
    <mergeCell ref="C23:C25"/>
    <mergeCell ref="C29:C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2DE4-FDB6-456D-B2B1-9C453E70B380}">
  <dimension ref="B2:H25"/>
  <sheetViews>
    <sheetView workbookViewId="0">
      <selection activeCell="G20" sqref="G20"/>
    </sheetView>
  </sheetViews>
  <sheetFormatPr defaultRowHeight="15" x14ac:dyDescent="0.25"/>
  <cols>
    <col min="1" max="1" width="5.42578125" customWidth="1"/>
    <col min="2" max="2" width="39.7109375" customWidth="1"/>
    <col min="4" max="4" width="19.42578125" customWidth="1"/>
    <col min="5" max="5" width="19" customWidth="1"/>
    <col min="6" max="6" width="18" customWidth="1"/>
    <col min="7" max="7" width="18.28515625" customWidth="1"/>
    <col min="8" max="8" width="15.140625" customWidth="1"/>
  </cols>
  <sheetData>
    <row r="2" spans="2:8" x14ac:dyDescent="0.25">
      <c r="B2" s="60" t="s">
        <v>80</v>
      </c>
    </row>
    <row r="3" spans="2:8" x14ac:dyDescent="0.25">
      <c r="B3" s="29"/>
    </row>
    <row r="4" spans="2:8" x14ac:dyDescent="0.25">
      <c r="B4" s="57"/>
      <c r="C4" s="57"/>
      <c r="D4" s="2" t="s">
        <v>81</v>
      </c>
      <c r="E4" s="71" t="s">
        <v>45</v>
      </c>
      <c r="F4" s="71" t="s">
        <v>83</v>
      </c>
      <c r="G4" s="2" t="s">
        <v>84</v>
      </c>
      <c r="H4" s="57"/>
    </row>
    <row r="5" spans="2:8" ht="15.75" thickBot="1" x14ac:dyDescent="0.3">
      <c r="B5" s="1" t="s">
        <v>1</v>
      </c>
      <c r="C5" s="2" t="s">
        <v>2</v>
      </c>
      <c r="D5" s="58" t="s">
        <v>82</v>
      </c>
      <c r="E5" s="72"/>
      <c r="F5" s="72"/>
      <c r="G5" s="58" t="s">
        <v>85</v>
      </c>
      <c r="H5" s="58" t="s">
        <v>86</v>
      </c>
    </row>
    <row r="6" spans="2:8" x14ac:dyDescent="0.25">
      <c r="B6" s="7" t="s">
        <v>87</v>
      </c>
      <c r="C6" s="8"/>
      <c r="D6" s="20">
        <v>1537050</v>
      </c>
      <c r="E6" s="20"/>
      <c r="F6" s="20"/>
      <c r="G6" s="20">
        <v>-1090150</v>
      </c>
      <c r="H6" s="20">
        <f>SUM(D6:G6)</f>
        <v>446900</v>
      </c>
    </row>
    <row r="7" spans="2:8" x14ac:dyDescent="0.25">
      <c r="B7" s="5" t="s">
        <v>88</v>
      </c>
      <c r="C7" s="8"/>
      <c r="D7" s="16" t="s">
        <v>15</v>
      </c>
      <c r="E7" s="16"/>
      <c r="F7" s="16"/>
      <c r="G7" s="16">
        <v>-47569</v>
      </c>
      <c r="H7" s="20">
        <f t="shared" ref="H7:H17" si="0">SUM(D7:G7)</f>
        <v>-47569</v>
      </c>
    </row>
    <row r="8" spans="2:8" ht="15.75" thickBot="1" x14ac:dyDescent="0.3">
      <c r="B8" s="5" t="s">
        <v>89</v>
      </c>
      <c r="C8" s="6"/>
      <c r="D8" s="18">
        <v>50000</v>
      </c>
      <c r="E8" s="18"/>
      <c r="F8" s="18"/>
      <c r="G8" s="18" t="s">
        <v>15</v>
      </c>
      <c r="H8" s="63">
        <f t="shared" si="0"/>
        <v>50000</v>
      </c>
    </row>
    <row r="9" spans="2:8" x14ac:dyDescent="0.25">
      <c r="B9" s="7" t="s">
        <v>90</v>
      </c>
      <c r="C9" s="30"/>
      <c r="D9" s="20">
        <f>SUM(D6:D8)</f>
        <v>1587050</v>
      </c>
      <c r="E9" s="20"/>
      <c r="F9" s="20"/>
      <c r="G9" s="20">
        <f t="shared" ref="G9" si="1">SUM(G6:G8)</f>
        <v>-1137719</v>
      </c>
      <c r="H9" s="20">
        <f t="shared" si="0"/>
        <v>449331</v>
      </c>
    </row>
    <row r="10" spans="2:8" ht="15.75" thickBot="1" x14ac:dyDescent="0.3">
      <c r="B10" s="5" t="s">
        <v>91</v>
      </c>
      <c r="C10" s="8"/>
      <c r="D10" s="17" t="s">
        <v>15</v>
      </c>
      <c r="E10" s="61"/>
      <c r="F10" s="61"/>
      <c r="G10" s="17">
        <v>111235</v>
      </c>
      <c r="H10" s="63">
        <f t="shared" si="0"/>
        <v>111235</v>
      </c>
    </row>
    <row r="11" spans="2:8" x14ac:dyDescent="0.25">
      <c r="B11" s="7" t="s">
        <v>92</v>
      </c>
      <c r="C11" s="30"/>
      <c r="D11" s="62">
        <f>D9</f>
        <v>1587050</v>
      </c>
      <c r="E11" s="62"/>
      <c r="F11" s="62"/>
      <c r="G11" s="62">
        <f>SUM(G9:G10)</f>
        <v>-1026484</v>
      </c>
      <c r="H11" s="20">
        <f t="shared" si="0"/>
        <v>560566</v>
      </c>
    </row>
    <row r="12" spans="2:8" x14ac:dyDescent="0.25">
      <c r="B12" s="59"/>
      <c r="D12" s="19"/>
      <c r="E12" s="19"/>
      <c r="F12" s="19"/>
      <c r="G12" s="19"/>
      <c r="H12" s="20"/>
    </row>
    <row r="13" spans="2:8" ht="15.75" thickBot="1" x14ac:dyDescent="0.3">
      <c r="B13" s="5" t="s">
        <v>93</v>
      </c>
      <c r="C13" s="6"/>
      <c r="D13" s="18">
        <v>115429</v>
      </c>
      <c r="E13" s="18"/>
      <c r="F13" s="18"/>
      <c r="G13" s="18"/>
      <c r="H13" s="63">
        <f t="shared" si="0"/>
        <v>115429</v>
      </c>
    </row>
    <row r="14" spans="2:8" x14ac:dyDescent="0.25">
      <c r="B14" s="7" t="s">
        <v>45</v>
      </c>
      <c r="C14" s="30"/>
      <c r="D14" s="20"/>
      <c r="E14" s="20">
        <v>-10071</v>
      </c>
      <c r="F14" s="20"/>
      <c r="G14" s="20"/>
      <c r="H14" s="20">
        <f t="shared" si="0"/>
        <v>-10071</v>
      </c>
    </row>
    <row r="15" spans="2:8" ht="15.75" thickBot="1" x14ac:dyDescent="0.3">
      <c r="B15" s="5" t="s">
        <v>44</v>
      </c>
      <c r="C15" s="8"/>
      <c r="D15" s="61"/>
      <c r="E15" s="61"/>
      <c r="F15" s="17">
        <v>15071</v>
      </c>
      <c r="G15" s="61"/>
      <c r="H15" s="64">
        <f t="shared" si="0"/>
        <v>15071</v>
      </c>
    </row>
    <row r="16" spans="2:8" ht="15.75" thickBot="1" x14ac:dyDescent="0.3">
      <c r="B16" s="7" t="s">
        <v>94</v>
      </c>
      <c r="C16" s="30"/>
      <c r="D16" s="24"/>
      <c r="E16" s="24"/>
      <c r="F16" s="24"/>
      <c r="G16" s="24">
        <v>-95430</v>
      </c>
      <c r="H16" s="66">
        <f t="shared" si="0"/>
        <v>-95430</v>
      </c>
    </row>
    <row r="17" spans="2:8" ht="16.5" thickTop="1" thickBot="1" x14ac:dyDescent="0.3">
      <c r="B17" s="7" t="s">
        <v>95</v>
      </c>
      <c r="C17" s="30"/>
      <c r="D17" s="24">
        <f>SUM(D11:D16)</f>
        <v>1702479</v>
      </c>
      <c r="E17" s="24">
        <f t="shared" ref="E17:G17" si="2">SUM(E11:E16)</f>
        <v>-10071</v>
      </c>
      <c r="F17" s="24">
        <f t="shared" si="2"/>
        <v>15071</v>
      </c>
      <c r="G17" s="24">
        <f t="shared" si="2"/>
        <v>-1121914</v>
      </c>
      <c r="H17" s="65">
        <f t="shared" si="0"/>
        <v>585565</v>
      </c>
    </row>
    <row r="18" spans="2:8" ht="15.75" thickTop="1" x14ac:dyDescent="0.25">
      <c r="B18" s="31"/>
    </row>
    <row r="19" spans="2:8" x14ac:dyDescent="0.25">
      <c r="B19" s="11" t="s">
        <v>19</v>
      </c>
    </row>
    <row r="20" spans="2:8" x14ac:dyDescent="0.25">
      <c r="B20" s="12" t="s">
        <v>20</v>
      </c>
    </row>
    <row r="21" spans="2:8" x14ac:dyDescent="0.25">
      <c r="B21" s="12" t="s">
        <v>24</v>
      </c>
    </row>
    <row r="22" spans="2:8" x14ac:dyDescent="0.25">
      <c r="B22" s="13" t="s">
        <v>21</v>
      </c>
    </row>
    <row r="23" spans="2:8" x14ac:dyDescent="0.25">
      <c r="B23" s="14" t="s">
        <v>22</v>
      </c>
    </row>
    <row r="24" spans="2:8" x14ac:dyDescent="0.25">
      <c r="B24" s="12" t="s">
        <v>23</v>
      </c>
    </row>
    <row r="25" spans="2:8" x14ac:dyDescent="0.25">
      <c r="B25" s="12" t="s">
        <v>24</v>
      </c>
    </row>
  </sheetData>
  <mergeCells count="2"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Отчет ФП</vt:lpstr>
      <vt:lpstr>ОтчетСД1</vt:lpstr>
      <vt:lpstr>ОДДС</vt:lpstr>
      <vt:lpstr>СК</vt:lpstr>
      <vt:lpstr>СК!_Hlk51666206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Gulnar Batyrshayeva</dc:creator>
  <cp:lastModifiedBy>Gulnar Batyrshayeva</cp:lastModifiedBy>
  <dcterms:created xsi:type="dcterms:W3CDTF">2020-11-12T08:35:35Z</dcterms:created>
  <dcterms:modified xsi:type="dcterms:W3CDTF">2020-11-13T10:50:29Z</dcterms:modified>
</cp:coreProperties>
</file>