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БУ\03 Отчетность ДБУ\10 Отчетность в КАСЕ\2020\4 квартал 2020\"/>
    </mc:Choice>
  </mc:AlternateContent>
  <xr:revisionPtr revIDLastSave="0" documentId="8_{A3DFF935-F693-44E5-B348-12148E0D63DD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ф1" sheetId="1" r:id="rId1"/>
    <sheet name="ф2" sheetId="2" r:id="rId2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2" l="1"/>
  <c r="B33" i="2" l="1"/>
  <c r="B57" i="2" l="1"/>
  <c r="B52" i="1"/>
  <c r="B54" i="1" s="1"/>
  <c r="B43" i="1"/>
  <c r="B30" i="1"/>
  <c r="B58" i="2" l="1"/>
  <c r="B11" i="2" l="1"/>
  <c r="B14" i="2"/>
  <c r="B17" i="2"/>
  <c r="B20" i="2" s="1"/>
  <c r="B38" i="2" l="1"/>
  <c r="B23" i="2"/>
  <c r="B26" i="2" s="1"/>
  <c r="B40" i="2" l="1"/>
  <c r="B42" i="2" s="1"/>
  <c r="B44" i="2" s="1"/>
  <c r="B59" i="2" l="1"/>
  <c r="B61" i="2" s="1"/>
  <c r="B55" i="1"/>
</calcChain>
</file>

<file path=xl/sharedStrings.xml><?xml version="1.0" encoding="utf-8"?>
<sst xmlns="http://schemas.openxmlformats.org/spreadsheetml/2006/main" count="124" uniqueCount="110">
  <si>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</si>
  <si>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</si>
  <si>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</si>
  <si>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</si>
  <si>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- находящиеся в собственности Группы</t>
  </si>
  <si>
    <t>Ценные бумаги, оцениваемые по справедливой стоимости через прочий совокупный доход (МСФО (IAS) 39 - Финансовые активы, имеющиеся в наличии для продажи)</t>
  </si>
  <si>
    <t>Кредиты, выданные клиентам</t>
  </si>
  <si>
    <t>Ценные бумаги, оцениваемые по амортизированной стоимости 
(МСФО (IAS) 39 - Инвестиции, удерживаемые до срока погашения)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</si>
  <si>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</si>
  <si>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</si>
  <si>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</si>
  <si>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</si>
  <si>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</si>
  <si>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</si>
  <si>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</si>
  <si>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</si>
  <si>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</si>
  <si>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Счета и депозиты банков и прочих финансовых институтов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</si>
  <si>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</si>
  <si>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</si>
  <si>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</si>
  <si>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</si>
  <si>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Отложенное налоговое обязательство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</si>
  <si>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</si>
  <si>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</si>
  <si>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</si>
  <si>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</si>
  <si>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</si>
  <si>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</si>
  <si>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 xml:space="preserve">Накопленный резерв по переводу в валюту представления данных </t>
  </si>
  <si>
    <t>Резерв по общим банковским и страховым рискам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</si>
  <si>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</si>
  <si>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</si>
  <si>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</si>
  <si>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</si>
  <si>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</si>
  <si>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 xml:space="preserve">(консолидированный) </t>
  </si>
  <si>
    <t>АО "First Heartland Securities"</t>
  </si>
  <si>
    <t>тыс. тенге</t>
  </si>
  <si>
    <t xml:space="preserve">Главный бухгалтер                                                        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</si>
  <si>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</si>
  <si>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</si>
  <si>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</si>
  <si>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</si>
  <si>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 комиссионный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</si>
  <si>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</si>
  <si>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</si>
  <si>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</si>
  <si>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</si>
  <si>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</si>
  <si>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</si>
  <si>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</si>
  <si>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</si>
  <si>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</si>
  <si>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</si>
  <si>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договорам страхования</t>
  </si>
  <si>
    <t>Страховые претензии начисленные, нетто</t>
  </si>
  <si>
    <t>Чистая прибыль (убыток) от операций с финансовыми инструментами, оцениваемые по справедливой стоимости, изменения которой отражаются в составе прибыли или убытка</t>
  </si>
  <si>
    <t>Доход от выгодного приобретения дочерних компаний</t>
  </si>
  <si>
    <t xml:space="preserve">Прочие доходы </t>
  </si>
  <si>
    <t>Прочие операционные доходы</t>
  </si>
  <si>
    <t xml:space="preserve">Расходы на персонал </t>
  </si>
  <si>
    <t>Прочие общие и административные расходы</t>
  </si>
  <si>
    <t xml:space="preserve">Прочие операционные расходы </t>
  </si>
  <si>
    <t>Прибыль до налогообложения</t>
  </si>
  <si>
    <t>Расход по подоходному налогу</t>
  </si>
  <si>
    <t>Прибыль за период</t>
  </si>
  <si>
    <t>Прибыль, причитающаяся:</t>
  </si>
  <si>
    <t xml:space="preserve"> - акционерам Группы</t>
  </si>
  <si>
    <t xml:space="preserve"> - неконтролирующим акционерам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</si>
  <si>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</si>
  <si>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</si>
  <si>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</si>
  <si>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</si>
  <si>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>Прочий совокупный доход за период</t>
  </si>
  <si>
    <t>Общий совокупный доход за период</t>
  </si>
  <si>
    <t>Общий совокупный доход, причитающийся:</t>
  </si>
  <si>
    <t xml:space="preserve"> - акционерам Банка</t>
  </si>
  <si>
    <t>Резерв переоценки основных средств</t>
  </si>
  <si>
    <t>Прочие процентные доходы</t>
  </si>
  <si>
    <t xml:space="preserve">Процентные доходы, расcчитанные с использованием метода эффективной процентной ставки </t>
  </si>
  <si>
    <t xml:space="preserve">Финансовый Директор, член Правления                                              </t>
  </si>
  <si>
    <t>Мустафаева А.И.</t>
  </si>
  <si>
    <t>Резерв изменений справедливой стоимости финансовых активов</t>
  </si>
  <si>
    <t>Резерв изменений справедливой стоимости финансовых активов:</t>
  </si>
  <si>
    <t xml:space="preserve"> - чистое изменение справедливой стоимости финансовых активов</t>
  </si>
  <si>
    <t xml:space="preserve"> - чистое изменение справедливой стоимости финансовых активов, перенесенное в состав прибыли или убытка</t>
  </si>
  <si>
    <t>Производные финансовые инструменты</t>
  </si>
  <si>
    <t>- обремененные залогом по сделкам "репо"</t>
  </si>
  <si>
    <t>Приобретенное право требования к МФРК по векселю</t>
  </si>
  <si>
    <t>Кредиторская задолженность по сделкам "репо"</t>
  </si>
  <si>
    <t>Производные финансовые обязательства</t>
  </si>
  <si>
    <t xml:space="preserve">Обязательства по аренде </t>
  </si>
  <si>
    <t>На конец отчетного периода</t>
  </si>
  <si>
    <t>Чистое изменения резерва на покрытие ожидаемых кредитных убытков по ценным бумагам, оцениваемым по справедливой стоимости через прочий совокупный доход</t>
  </si>
  <si>
    <t>Прочий совокупный доход, не подлежащий реклассификации в состав прибыли или убытка в последующих периодах:</t>
  </si>
  <si>
    <t xml:space="preserve"> - Резерв переоценка основных средств, за вычетом подоходного налога</t>
  </si>
  <si>
    <t>Всего статей прочего совокупного дохода, не подлежащих реклассификации в состав прибыли или убытка в последующих периодах</t>
  </si>
  <si>
    <t>ПРОМЕЖУТОЧНЫЙ СЖАТЫЙ ОТЧЕТ О ФИНАНСОВОМ ПОЛОЖЕНИИ</t>
  </si>
  <si>
    <t>ПРОМЕЖУТОЧНЫЙ СЖАТЫЙ ОТЧЕТ О ПРИБЫЛИ ИЛИ УБЫТКЕ И ПРОЧЕМ СОВОКУПНОМ ДОХОДЕ</t>
  </si>
  <si>
    <t>Бекенев Т.М.</t>
  </si>
  <si>
    <t xml:space="preserve">  по состоянию на 31 декабря 2020 года</t>
  </si>
  <si>
    <t>12 месяцев 2020 г.</t>
  </si>
  <si>
    <t>Убыток от обесценение гудвила</t>
  </si>
  <si>
    <t>Доходы по операциям с производными финансовыми инструментами</t>
  </si>
  <si>
    <t>Убытки от обесценения финансовых инструментов</t>
  </si>
  <si>
    <t>Чистая прибыль (убыток) от операций с иностранной валютой</t>
  </si>
  <si>
    <t>Чистая прибыль (убыток) от операций с финансовыми инструментами, оцениваемыми по справедливой стоимости через прочий совокупный доход</t>
  </si>
  <si>
    <t>Доход от реструктуризации обязательств</t>
  </si>
  <si>
    <t>Исполнитель: Елемесов С.М. (вн. 147)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</si>
</sst>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(#,##0_);_(\(#,##0\);_(&quot;-&quot;_);_(@_)"/>
    <numFmt numFmtId="166" formatCode="_(* #,##0_);_(* \(#,##0\);_(* &quot;-&quot;_);_(@_)"/>
    <numFmt numFmtId="167" formatCode="_-* #,##0.00_р_._-;\-* #,##0.00_р_._-;_-* &quot;-&quot;??_р_._-;_-@_-"/>
    <numFmt numFmtId="168" formatCode="_(* #,##0_);_(* \(#,##0\);_(* &quot;-&quot;??_);_(@_)"/>
    <numFmt numFmtId="169" formatCode="#,##0_)\ ;\(#,##0\)\ ;&quot;-&quot;_)\ "/>
  </numFmts>
  <fonts count="15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5" fillId="0" borderId="0">
      <alignment horizontal="center" vertical="top"/>
    </xf>
    <xf numFmtId="167" fontId="7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>
      <alignment horizontal="right" vertical="top"/>
    </xf>
    <xf numFmtId="0" fontId="1" fillId="0" borderId="0"/>
  </cellStyleXfs>
  <cellXfs count="67">
    <xf numFmtId="0" fontId="0" fillId="0" borderId="0" xfId="0"/>
    <xf numFmtId="166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8" xfId="0" applyFont="1" applyBorder="1" applyAlignment="1">
      <alignment wrapText="1"/>
    </xf>
    <xf numFmtId="3" fontId="6" fillId="0" borderId="9" xfId="2" quotePrefix="1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wrapText="1"/>
    </xf>
    <xf numFmtId="164" fontId="9" fillId="0" borderId="11" xfId="1" applyNumberFormat="1" applyFont="1" applyBorder="1"/>
    <xf numFmtId="0" fontId="9" fillId="0" borderId="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0" xfId="0" applyFont="1"/>
    <xf numFmtId="3" fontId="10" fillId="0" borderId="0" xfId="0" applyNumberFormat="1" applyFont="1"/>
    <xf numFmtId="0" fontId="9" fillId="0" borderId="0" xfId="0" applyFont="1" applyAlignment="1">
      <alignment wrapText="1"/>
    </xf>
    <xf numFmtId="164" fontId="9" fillId="0" borderId="0" xfId="1" applyNumberFormat="1" applyFont="1"/>
    <xf numFmtId="0" fontId="8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165" fontId="9" fillId="0" borderId="0" xfId="0" applyNumberFormat="1" applyFont="1"/>
    <xf numFmtId="0" fontId="9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0" xfId="0" applyFont="1" applyBorder="1"/>
    <xf numFmtId="165" fontId="9" fillId="0" borderId="0" xfId="0" applyNumberFormat="1" applyFont="1" applyBorder="1"/>
    <xf numFmtId="0" fontId="8" fillId="0" borderId="16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3" fontId="3" fillId="0" borderId="0" xfId="0" applyNumberFormat="1" applyFont="1" applyAlignment="1">
      <alignment horizontal="right"/>
    </xf>
    <xf numFmtId="169" fontId="9" fillId="0" borderId="5" xfId="1" applyNumberFormat="1" applyFont="1" applyFill="1" applyBorder="1"/>
    <xf numFmtId="169" fontId="9" fillId="0" borderId="7" xfId="1" applyNumberFormat="1" applyFont="1" applyFill="1" applyBorder="1"/>
    <xf numFmtId="169" fontId="8" fillId="0" borderId="14" xfId="1" applyNumberFormat="1" applyFont="1" applyFill="1" applyBorder="1"/>
    <xf numFmtId="169" fontId="9" fillId="0" borderId="17" xfId="1" applyNumberFormat="1" applyFont="1" applyFill="1" applyBorder="1"/>
    <xf numFmtId="169" fontId="9" fillId="0" borderId="11" xfId="1" applyNumberFormat="1" applyFont="1" applyFill="1" applyBorder="1"/>
    <xf numFmtId="169" fontId="9" fillId="0" borderId="3" xfId="1" applyNumberFormat="1" applyFont="1" applyFill="1" applyBorder="1"/>
    <xf numFmtId="169" fontId="9" fillId="0" borderId="5" xfId="1" applyNumberFormat="1" applyFont="1" applyBorder="1"/>
    <xf numFmtId="169" fontId="9" fillId="0" borderId="7" xfId="1" applyNumberFormat="1" applyFont="1" applyBorder="1"/>
    <xf numFmtId="169" fontId="8" fillId="0" borderId="14" xfId="1" applyNumberFormat="1" applyFont="1" applyBorder="1"/>
    <xf numFmtId="169" fontId="8" fillId="0" borderId="11" xfId="1" applyNumberFormat="1" applyFont="1" applyBorder="1"/>
    <xf numFmtId="169" fontId="9" fillId="0" borderId="3" xfId="1" applyNumberFormat="1" applyFont="1" applyBorder="1"/>
    <xf numFmtId="169" fontId="8" fillId="0" borderId="5" xfId="1" applyNumberFormat="1" applyFont="1" applyBorder="1"/>
    <xf numFmtId="169" fontId="8" fillId="0" borderId="19" xfId="1" applyNumberFormat="1" applyFont="1" applyBorder="1" applyAlignment="1">
      <alignment wrapText="1"/>
    </xf>
    <xf numFmtId="169" fontId="9" fillId="0" borderId="17" xfId="1" applyNumberFormat="1" applyFont="1" applyBorder="1"/>
    <xf numFmtId="169" fontId="9" fillId="0" borderId="11" xfId="1" applyNumberFormat="1" applyFont="1" applyBorder="1"/>
    <xf numFmtId="169" fontId="9" fillId="0" borderId="13" xfId="1" applyNumberFormat="1" applyFont="1" applyBorder="1"/>
    <xf numFmtId="169" fontId="11" fillId="0" borderId="5" xfId="1" applyNumberFormat="1" applyFont="1" applyBorder="1"/>
    <xf numFmtId="169" fontId="11" fillId="0" borderId="7" xfId="1" applyNumberFormat="1" applyFont="1" applyBorder="1"/>
    <xf numFmtId="169" fontId="8" fillId="0" borderId="14" xfId="1" applyNumberFormat="1" applyFont="1" applyBorder="1" applyAlignment="1">
      <alignment wrapText="1"/>
    </xf>
    <xf numFmtId="169" fontId="8" fillId="0" borderId="18" xfId="1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20" xfId="0" applyFont="1" applyFill="1" applyBorder="1" applyAlignment="1">
      <alignment wrapText="1"/>
    </xf>
    <xf numFmtId="168" fontId="3" fillId="0" borderId="11" xfId="3" applyNumberFormat="1" applyFont="1" applyBorder="1" applyAlignment="1">
      <alignment horizontal="center" vertical="center" wrapText="1"/>
    </xf>
    <xf numFmtId="166" fontId="1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7">
    <cellStyle name="S2" xfId="5" xr:uid="{00000000-0005-0000-0000-000000000000}"/>
    <cellStyle name="S4" xfId="2" xr:uid="{00000000-0005-0000-0000-000001000000}"/>
    <cellStyle name="Обычный" xfId="0" builtinId="0"/>
    <cellStyle name="Обычный 16" xfId="6" xr:uid="{00000000-0005-0000-0000-000003000000}"/>
    <cellStyle name="Финансовый" xfId="1" builtinId="3"/>
    <cellStyle name="Финансовый 139" xfId="4" xr:uid="{00000000-0005-0000-0000-000005000000}"/>
    <cellStyle name="Финансовый 2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2"/>
  <sheetViews>
    <sheetView tabSelected="1" view="pageBreakPreview" zoomScale="85" zoomScaleNormal="70" zoomScaleSheetLayoutView="85" workbookViewId="0">
      <selection activeCell="A5" sqref="A5:B5"/>
    </sheetView>
  </sheetViews>
  <sheetFormatPr defaultRowHeight="18.75" x14ac:dyDescent="0.3"/>
  <cols>
    <col min="1" max="1" width="92.140625" style="18" customWidth="1"/>
    <col min="2" max="2" width="23.85546875" style="19" customWidth="1"/>
    <col min="3" max="16384" width="9.140625" style="16"/>
  </cols>
  <sheetData>
    <row r="1" spans="1:2" x14ac:dyDescent="0.3">
      <c r="A1" s="65" t="s">
        <v>98</v>
      </c>
      <c r="B1" s="65"/>
    </row>
    <row r="2" spans="1:2" x14ac:dyDescent="0.3">
      <c r="A2" s="65" t="s">
        <v>36</v>
      </c>
      <c r="B2" s="65"/>
    </row>
    <row r="3" spans="1:2" x14ac:dyDescent="0.3">
      <c r="A3" s="65" t="s">
        <v>37</v>
      </c>
      <c r="B3" s="65"/>
    </row>
    <row r="4" spans="1:2" x14ac:dyDescent="0.3">
      <c r="A4" s="65" t="s">
        <v>101</v>
      </c>
      <c r="B4" s="65"/>
    </row>
    <row r="5" spans="1:2" x14ac:dyDescent="0.3">
      <c r="A5" s="66"/>
      <c r="B5" s="66"/>
    </row>
    <row r="6" spans="1:2" ht="19.5" thickBot="1" x14ac:dyDescent="0.35">
      <c r="A6" s="7"/>
      <c r="B6" s="38" t="s">
        <v>38</v>
      </c>
    </row>
    <row r="7" spans="1:2" ht="57" thickBot="1" x14ac:dyDescent="0.35">
      <c r="A7" s="9"/>
      <c r="B7" s="10" t="s">
        <v>93</v>
      </c>
    </row>
    <row r="8" spans="1:2" x14ac:dyDescent="0.3">
      <c r="A8" s="11" t="s">
        <v>0</v>
      </c>
      <c r="B8" s="12"/>
    </row>
    <row r="9" spans="1:2" x14ac:dyDescent="0.3">
      <c r="A9" s="26" t="s">
        <v>1</v>
      </c>
      <c r="B9" s="39">
        <v>1458540381</v>
      </c>
    </row>
    <row r="10" spans="1:2" x14ac:dyDescent="0.3">
      <c r="A10" s="26" t="s">
        <v>87</v>
      </c>
      <c r="B10" s="39">
        <v>12113513</v>
      </c>
    </row>
    <row r="11" spans="1:2" s="32" customFormat="1" x14ac:dyDescent="0.3">
      <c r="A11" s="62" t="s">
        <v>2</v>
      </c>
      <c r="B11" s="39">
        <v>28889345</v>
      </c>
    </row>
    <row r="12" spans="1:2" ht="38.25" customHeight="1" x14ac:dyDescent="0.3">
      <c r="A12" s="26" t="s">
        <v>3</v>
      </c>
      <c r="B12" s="39">
        <v>111014402</v>
      </c>
    </row>
    <row r="13" spans="1:2" hidden="1" x14ac:dyDescent="0.3">
      <c r="A13" s="26" t="s">
        <v>4</v>
      </c>
      <c r="B13" s="39">
        <v>0</v>
      </c>
    </row>
    <row r="14" spans="1:2" hidden="1" x14ac:dyDescent="0.3">
      <c r="A14" s="26" t="s">
        <v>88</v>
      </c>
      <c r="B14" s="39">
        <v>0</v>
      </c>
    </row>
    <row r="15" spans="1:2" ht="56.25" x14ac:dyDescent="0.3">
      <c r="A15" s="26" t="s">
        <v>5</v>
      </c>
      <c r="B15" s="39">
        <v>297287683</v>
      </c>
    </row>
    <row r="16" spans="1:2" hidden="1" x14ac:dyDescent="0.3">
      <c r="A16" s="26" t="s">
        <v>4</v>
      </c>
      <c r="B16" s="39">
        <v>0</v>
      </c>
    </row>
    <row r="17" spans="1:2" hidden="1" x14ac:dyDescent="0.3">
      <c r="A17" s="26" t="s">
        <v>88</v>
      </c>
      <c r="B17" s="39">
        <v>0</v>
      </c>
    </row>
    <row r="18" spans="1:2" ht="37.5" x14ac:dyDescent="0.3">
      <c r="A18" s="26" t="s">
        <v>7</v>
      </c>
      <c r="B18" s="39">
        <v>47419503</v>
      </c>
    </row>
    <row r="19" spans="1:2" hidden="1" x14ac:dyDescent="0.3">
      <c r="A19" s="26" t="s">
        <v>4</v>
      </c>
      <c r="B19" s="39">
        <v>0</v>
      </c>
    </row>
    <row r="20" spans="1:2" hidden="1" x14ac:dyDescent="0.3">
      <c r="A20" s="26" t="s">
        <v>88</v>
      </c>
      <c r="B20" s="39">
        <v>0</v>
      </c>
    </row>
    <row r="21" spans="1:2" x14ac:dyDescent="0.3">
      <c r="A21" s="26" t="s">
        <v>6</v>
      </c>
      <c r="B21" s="39">
        <v>884433905</v>
      </c>
    </row>
    <row r="22" spans="1:2" x14ac:dyDescent="0.3">
      <c r="A22" s="26" t="s">
        <v>89</v>
      </c>
      <c r="B22" s="39">
        <v>103113938</v>
      </c>
    </row>
    <row r="23" spans="1:2" x14ac:dyDescent="0.3">
      <c r="A23" s="26" t="s">
        <v>10</v>
      </c>
      <c r="B23" s="39">
        <v>3871199</v>
      </c>
    </row>
    <row r="24" spans="1:2" x14ac:dyDescent="0.3">
      <c r="A24" s="26" t="s">
        <v>8</v>
      </c>
      <c r="B24" s="39">
        <v>81360206</v>
      </c>
    </row>
    <row r="25" spans="1:2" x14ac:dyDescent="0.3">
      <c r="A25" s="26" t="s">
        <v>11</v>
      </c>
      <c r="B25" s="39">
        <v>4398098</v>
      </c>
    </row>
    <row r="26" spans="1:2" x14ac:dyDescent="0.3">
      <c r="A26" s="26" t="s">
        <v>9</v>
      </c>
      <c r="B26" s="39">
        <v>10616367</v>
      </c>
    </row>
    <row r="27" spans="1:2" x14ac:dyDescent="0.3">
      <c r="A27" s="26" t="s">
        <v>12</v>
      </c>
      <c r="B27" s="39">
        <v>803944</v>
      </c>
    </row>
    <row r="28" spans="1:2" x14ac:dyDescent="0.3">
      <c r="A28" s="26" t="s">
        <v>13</v>
      </c>
      <c r="B28" s="39">
        <v>2346030</v>
      </c>
    </row>
    <row r="29" spans="1:2" ht="19.5" thickBot="1" x14ac:dyDescent="0.35">
      <c r="A29" s="27" t="s">
        <v>14</v>
      </c>
      <c r="B29" s="40">
        <v>53646135</v>
      </c>
    </row>
    <row r="30" spans="1:2" ht="19.5" thickBot="1" x14ac:dyDescent="0.35">
      <c r="A30" s="31" t="s">
        <v>15</v>
      </c>
      <c r="B30" s="41">
        <f>SUM(B9:B29)</f>
        <v>3099854649</v>
      </c>
    </row>
    <row r="31" spans="1:2" ht="19.5" thickBot="1" x14ac:dyDescent="0.35">
      <c r="A31" s="34" t="s">
        <v>16</v>
      </c>
      <c r="B31" s="42"/>
    </row>
    <row r="32" spans="1:2" x14ac:dyDescent="0.3">
      <c r="A32" s="28" t="s">
        <v>17</v>
      </c>
      <c r="B32" s="43">
        <v>103100662</v>
      </c>
    </row>
    <row r="33" spans="1:2" x14ac:dyDescent="0.3">
      <c r="A33" s="30" t="s">
        <v>90</v>
      </c>
      <c r="B33" s="44">
        <v>45273211</v>
      </c>
    </row>
    <row r="34" spans="1:2" x14ac:dyDescent="0.3">
      <c r="A34" s="30" t="s">
        <v>91</v>
      </c>
      <c r="B34" s="44">
        <v>234344</v>
      </c>
    </row>
    <row r="35" spans="1:2" x14ac:dyDescent="0.3">
      <c r="A35" s="26" t="s">
        <v>18</v>
      </c>
      <c r="B35" s="39">
        <v>1891176350</v>
      </c>
    </row>
    <row r="36" spans="1:2" x14ac:dyDescent="0.3">
      <c r="A36" s="26" t="s">
        <v>19</v>
      </c>
      <c r="B36" s="39">
        <v>243840489</v>
      </c>
    </row>
    <row r="37" spans="1:2" x14ac:dyDescent="0.3">
      <c r="A37" s="26" t="s">
        <v>20</v>
      </c>
      <c r="B37" s="39">
        <v>232588430</v>
      </c>
    </row>
    <row r="38" spans="1:2" x14ac:dyDescent="0.3">
      <c r="A38" s="26" t="s">
        <v>92</v>
      </c>
      <c r="B38" s="39">
        <v>5600721</v>
      </c>
    </row>
    <row r="39" spans="1:2" x14ac:dyDescent="0.3">
      <c r="A39" s="13" t="s">
        <v>23</v>
      </c>
      <c r="B39" s="45">
        <v>772173</v>
      </c>
    </row>
    <row r="40" spans="1:2" x14ac:dyDescent="0.3">
      <c r="A40" s="13" t="s">
        <v>22</v>
      </c>
      <c r="B40" s="45">
        <v>141573634</v>
      </c>
    </row>
    <row r="41" spans="1:2" x14ac:dyDescent="0.3">
      <c r="A41" s="26" t="s">
        <v>21</v>
      </c>
      <c r="B41" s="39">
        <v>10200086</v>
      </c>
    </row>
    <row r="42" spans="1:2" ht="19.5" thickBot="1" x14ac:dyDescent="0.35">
      <c r="A42" s="14" t="s">
        <v>24</v>
      </c>
      <c r="B42" s="46">
        <v>42841320</v>
      </c>
    </row>
    <row r="43" spans="1:2" ht="19.5" thickBot="1" x14ac:dyDescent="0.35">
      <c r="A43" s="20" t="s">
        <v>25</v>
      </c>
      <c r="B43" s="47">
        <f>SUM(B32:B42)</f>
        <v>2717201420</v>
      </c>
    </row>
    <row r="44" spans="1:2" x14ac:dyDescent="0.3">
      <c r="A44" s="11" t="s">
        <v>26</v>
      </c>
      <c r="B44" s="48"/>
    </row>
    <row r="45" spans="1:2" x14ac:dyDescent="0.3">
      <c r="A45" s="13" t="s">
        <v>27</v>
      </c>
      <c r="B45" s="45">
        <v>89937021</v>
      </c>
    </row>
    <row r="46" spans="1:2" x14ac:dyDescent="0.3">
      <c r="A46" s="13" t="s">
        <v>28</v>
      </c>
      <c r="B46" s="45">
        <v>-149486</v>
      </c>
    </row>
    <row r="47" spans="1:2" x14ac:dyDescent="0.3">
      <c r="A47" s="13" t="s">
        <v>78</v>
      </c>
      <c r="B47" s="45">
        <v>178976</v>
      </c>
    </row>
    <row r="48" spans="1:2" x14ac:dyDescent="0.3">
      <c r="A48" s="13" t="s">
        <v>83</v>
      </c>
      <c r="B48" s="45">
        <v>6361619</v>
      </c>
    </row>
    <row r="49" spans="1:2" x14ac:dyDescent="0.3">
      <c r="A49" s="13" t="s">
        <v>29</v>
      </c>
      <c r="B49" s="45">
        <v>-883783</v>
      </c>
    </row>
    <row r="50" spans="1:2" hidden="1" x14ac:dyDescent="0.3">
      <c r="A50" s="13" t="s">
        <v>30</v>
      </c>
      <c r="B50" s="45">
        <v>0</v>
      </c>
    </row>
    <row r="51" spans="1:2" ht="19.5" thickBot="1" x14ac:dyDescent="0.35">
      <c r="A51" s="14" t="s">
        <v>31</v>
      </c>
      <c r="B51" s="46">
        <v>245547469</v>
      </c>
    </row>
    <row r="52" spans="1:2" ht="19.5" thickBot="1" x14ac:dyDescent="0.35">
      <c r="A52" s="20" t="s">
        <v>32</v>
      </c>
      <c r="B52" s="47">
        <f>SUM(B45:B51)</f>
        <v>340991816</v>
      </c>
    </row>
    <row r="53" spans="1:2" ht="19.5" thickBot="1" x14ac:dyDescent="0.35">
      <c r="A53" s="15" t="s">
        <v>33</v>
      </c>
      <c r="B53" s="49">
        <v>41661413</v>
      </c>
    </row>
    <row r="54" spans="1:2" ht="19.5" thickBot="1" x14ac:dyDescent="0.35">
      <c r="A54" s="20" t="s">
        <v>34</v>
      </c>
      <c r="B54" s="47">
        <f>B52+B53</f>
        <v>382653229</v>
      </c>
    </row>
    <row r="55" spans="1:2" ht="19.5" thickBot="1" x14ac:dyDescent="0.35">
      <c r="A55" s="20" t="s">
        <v>35</v>
      </c>
      <c r="B55" s="47">
        <f>B54+B43</f>
        <v>3099854649</v>
      </c>
    </row>
    <row r="58" spans="1:2" x14ac:dyDescent="0.3">
      <c r="A58" s="1" t="s">
        <v>81</v>
      </c>
      <c r="B58" s="2" t="s">
        <v>82</v>
      </c>
    </row>
    <row r="59" spans="1:2" x14ac:dyDescent="0.3">
      <c r="A59" s="4"/>
      <c r="B59" s="17"/>
    </row>
    <row r="60" spans="1:2" x14ac:dyDescent="0.3">
      <c r="A60" s="1" t="s">
        <v>39</v>
      </c>
      <c r="B60" s="5" t="s">
        <v>100</v>
      </c>
    </row>
    <row r="61" spans="1:2" x14ac:dyDescent="0.3">
      <c r="A61" s="1"/>
      <c r="B61" s="5"/>
    </row>
    <row r="62" spans="1:2" x14ac:dyDescent="0.3">
      <c r="A62" s="64" t="s">
        <v>109</v>
      </c>
      <c r="B62" s="5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73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9"/>
  <sheetViews>
    <sheetView view="pageBreakPreview" zoomScale="85" zoomScaleNormal="90" zoomScaleSheetLayoutView="85" workbookViewId="0">
      <selection activeCell="A5" sqref="A5"/>
    </sheetView>
  </sheetViews>
  <sheetFormatPr defaultRowHeight="18.75" x14ac:dyDescent="0.3"/>
  <cols>
    <col min="1" max="1" width="91.140625" style="18" customWidth="1"/>
    <col min="2" max="2" width="24.85546875" style="16" customWidth="1"/>
    <col min="3" max="5" width="9.140625" style="16"/>
    <col min="6" max="6" width="14.5703125" style="16" customWidth="1"/>
    <col min="7" max="7" width="9.140625" style="16"/>
    <col min="8" max="8" width="12.28515625" style="16" bestFit="1" customWidth="1"/>
    <col min="9" max="16384" width="9.140625" style="16"/>
  </cols>
  <sheetData>
    <row r="1" spans="1:9" ht="41.25" customHeight="1" x14ac:dyDescent="0.3">
      <c r="A1" s="59" t="s">
        <v>99</v>
      </c>
    </row>
    <row r="2" spans="1:9" x14ac:dyDescent="0.3">
      <c r="A2" s="60" t="s">
        <v>36</v>
      </c>
    </row>
    <row r="3" spans="1:9" x14ac:dyDescent="0.3">
      <c r="A3" s="59" t="s">
        <v>37</v>
      </c>
    </row>
    <row r="4" spans="1:9" x14ac:dyDescent="0.3">
      <c r="A4" s="59" t="s">
        <v>101</v>
      </c>
    </row>
    <row r="5" spans="1:9" x14ac:dyDescent="0.3">
      <c r="A5" s="61"/>
    </row>
    <row r="6" spans="1:9" ht="19.5" thickBot="1" x14ac:dyDescent="0.35">
      <c r="A6" s="8"/>
      <c r="B6" s="37" t="s">
        <v>38</v>
      </c>
    </row>
    <row r="7" spans="1:9" ht="37.5" x14ac:dyDescent="0.3">
      <c r="A7" s="6"/>
      <c r="B7" s="63" t="s">
        <v>102</v>
      </c>
    </row>
    <row r="8" spans="1:9" ht="37.5" x14ac:dyDescent="0.3">
      <c r="A8" s="13" t="s">
        <v>80</v>
      </c>
      <c r="B8" s="45">
        <v>115843516</v>
      </c>
      <c r="I8" s="29"/>
    </row>
    <row r="9" spans="1:9" x14ac:dyDescent="0.3">
      <c r="A9" s="14" t="s">
        <v>79</v>
      </c>
      <c r="B9" s="46">
        <v>4705060</v>
      </c>
      <c r="I9" s="29"/>
    </row>
    <row r="10" spans="1:9" ht="19.5" thickBot="1" x14ac:dyDescent="0.35">
      <c r="A10" s="14" t="s">
        <v>40</v>
      </c>
      <c r="B10" s="46">
        <v>-75943454</v>
      </c>
      <c r="I10" s="29"/>
    </row>
    <row r="11" spans="1:9" ht="19.5" thickBot="1" x14ac:dyDescent="0.35">
      <c r="A11" s="20" t="s">
        <v>41</v>
      </c>
      <c r="B11" s="47">
        <f>B8+B10+B9</f>
        <v>44605122</v>
      </c>
      <c r="I11" s="29"/>
    </row>
    <row r="12" spans="1:9" x14ac:dyDescent="0.3">
      <c r="A12" s="15" t="s">
        <v>42</v>
      </c>
      <c r="B12" s="49">
        <v>11147540</v>
      </c>
      <c r="I12" s="29"/>
    </row>
    <row r="13" spans="1:9" ht="19.5" thickBot="1" x14ac:dyDescent="0.35">
      <c r="A13" s="14" t="s">
        <v>43</v>
      </c>
      <c r="B13" s="46">
        <v>-7325451</v>
      </c>
      <c r="I13" s="29"/>
    </row>
    <row r="14" spans="1:9" ht="19.5" thickBot="1" x14ac:dyDescent="0.35">
      <c r="A14" s="20" t="s">
        <v>44</v>
      </c>
      <c r="B14" s="47">
        <f>B12+B13</f>
        <v>3822089</v>
      </c>
      <c r="I14" s="29"/>
    </row>
    <row r="15" spans="1:9" x14ac:dyDescent="0.3">
      <c r="A15" s="15" t="s">
        <v>45</v>
      </c>
      <c r="B15" s="49">
        <v>13600502</v>
      </c>
      <c r="I15" s="29"/>
    </row>
    <row r="16" spans="1:9" x14ac:dyDescent="0.3">
      <c r="A16" s="13" t="s">
        <v>46</v>
      </c>
      <c r="B16" s="45">
        <v>-1920079</v>
      </c>
      <c r="I16" s="29"/>
    </row>
    <row r="17" spans="1:9" x14ac:dyDescent="0.3">
      <c r="A17" s="21" t="s">
        <v>47</v>
      </c>
      <c r="B17" s="50">
        <f>B15+B16</f>
        <v>11680423</v>
      </c>
      <c r="I17" s="29"/>
    </row>
    <row r="18" spans="1:9" x14ac:dyDescent="0.3">
      <c r="A18" s="13" t="s">
        <v>48</v>
      </c>
      <c r="B18" s="45">
        <v>-2973988</v>
      </c>
      <c r="I18" s="29"/>
    </row>
    <row r="19" spans="1:9" ht="38.25" thickBot="1" x14ac:dyDescent="0.35">
      <c r="A19" s="13" t="s">
        <v>49</v>
      </c>
      <c r="B19" s="45">
        <v>-147479</v>
      </c>
      <c r="I19" s="29"/>
    </row>
    <row r="20" spans="1:9" ht="19.5" thickBot="1" x14ac:dyDescent="0.35">
      <c r="A20" s="20" t="s">
        <v>50</v>
      </c>
      <c r="B20" s="47">
        <f>SUM(B17:B19)</f>
        <v>8558956</v>
      </c>
      <c r="I20" s="29"/>
    </row>
    <row r="21" spans="1:9" x14ac:dyDescent="0.3">
      <c r="A21" s="13" t="s">
        <v>51</v>
      </c>
      <c r="B21" s="45">
        <v>-2764852</v>
      </c>
      <c r="I21" s="29"/>
    </row>
    <row r="22" spans="1:9" x14ac:dyDescent="0.3">
      <c r="A22" s="13" t="s">
        <v>52</v>
      </c>
      <c r="B22" s="45">
        <v>882204</v>
      </c>
      <c r="I22" s="29"/>
    </row>
    <row r="23" spans="1:9" x14ac:dyDescent="0.3">
      <c r="A23" s="21" t="s">
        <v>53</v>
      </c>
      <c r="B23" s="50">
        <f>B21+B22</f>
        <v>-1882648</v>
      </c>
      <c r="I23" s="29"/>
    </row>
    <row r="24" spans="1:9" x14ac:dyDescent="0.3">
      <c r="A24" s="13" t="s">
        <v>54</v>
      </c>
      <c r="B24" s="45">
        <v>-1265170</v>
      </c>
      <c r="I24" s="29"/>
    </row>
    <row r="25" spans="1:9" ht="19.5" thickBot="1" x14ac:dyDescent="0.35">
      <c r="A25" s="14" t="s">
        <v>55</v>
      </c>
      <c r="B25" s="46">
        <v>1997</v>
      </c>
      <c r="I25" s="29"/>
    </row>
    <row r="26" spans="1:9" ht="19.5" thickBot="1" x14ac:dyDescent="0.35">
      <c r="A26" s="20" t="s">
        <v>56</v>
      </c>
      <c r="B26" s="47">
        <f>SUM(B23:B25)</f>
        <v>-3145821</v>
      </c>
      <c r="I26" s="29"/>
    </row>
    <row r="27" spans="1:9" ht="56.25" x14ac:dyDescent="0.3">
      <c r="A27" s="15" t="s">
        <v>57</v>
      </c>
      <c r="B27" s="49">
        <v>-5890563</v>
      </c>
      <c r="I27" s="29"/>
    </row>
    <row r="28" spans="1:9" x14ac:dyDescent="0.3">
      <c r="A28" s="13" t="s">
        <v>106</v>
      </c>
      <c r="B28" s="45">
        <v>15770811</v>
      </c>
      <c r="I28" s="29"/>
    </row>
    <row r="29" spans="1:9" ht="56.25" x14ac:dyDescent="0.3">
      <c r="A29" s="13" t="s">
        <v>107</v>
      </c>
      <c r="B29" s="45">
        <v>-2582349</v>
      </c>
      <c r="I29" s="29"/>
    </row>
    <row r="30" spans="1:9" x14ac:dyDescent="0.3">
      <c r="A30" s="13" t="s">
        <v>108</v>
      </c>
      <c r="B30" s="45">
        <v>107002190</v>
      </c>
      <c r="I30" s="29"/>
    </row>
    <row r="31" spans="1:9" x14ac:dyDescent="0.3">
      <c r="A31" s="14" t="s">
        <v>104</v>
      </c>
      <c r="B31" s="46">
        <v>19247770</v>
      </c>
      <c r="I31" s="29"/>
    </row>
    <row r="32" spans="1:9" ht="19.5" thickBot="1" x14ac:dyDescent="0.35">
      <c r="A32" s="14" t="s">
        <v>59</v>
      </c>
      <c r="B32" s="46">
        <v>6362127</v>
      </c>
      <c r="I32" s="29"/>
    </row>
    <row r="33" spans="1:9" ht="19.5" thickBot="1" x14ac:dyDescent="0.35">
      <c r="A33" s="20" t="s">
        <v>60</v>
      </c>
      <c r="B33" s="51">
        <f>SUM(B27:B32)</f>
        <v>139909986</v>
      </c>
      <c r="I33" s="29"/>
    </row>
    <row r="34" spans="1:9" x14ac:dyDescent="0.3">
      <c r="A34" s="15" t="s">
        <v>105</v>
      </c>
      <c r="B34" s="49">
        <v>-29920431</v>
      </c>
      <c r="I34" s="29"/>
    </row>
    <row r="35" spans="1:9" x14ac:dyDescent="0.3">
      <c r="A35" s="15" t="s">
        <v>103</v>
      </c>
      <c r="B35" s="49">
        <v>-33070897</v>
      </c>
      <c r="I35" s="29"/>
    </row>
    <row r="36" spans="1:9" x14ac:dyDescent="0.3">
      <c r="A36" s="13" t="s">
        <v>61</v>
      </c>
      <c r="B36" s="45">
        <v>-33132310</v>
      </c>
      <c r="I36" s="29"/>
    </row>
    <row r="37" spans="1:9" ht="19.5" thickBot="1" x14ac:dyDescent="0.35">
      <c r="A37" s="14" t="s">
        <v>62</v>
      </c>
      <c r="B37" s="46">
        <v>-28403201</v>
      </c>
      <c r="I37" s="29"/>
    </row>
    <row r="38" spans="1:9" ht="19.5" thickBot="1" x14ac:dyDescent="0.35">
      <c r="A38" s="20" t="s">
        <v>63</v>
      </c>
      <c r="B38" s="47">
        <f>SUM(B34:B37)</f>
        <v>-124526839</v>
      </c>
      <c r="I38" s="29"/>
    </row>
    <row r="39" spans="1:9" ht="19.5" thickBot="1" x14ac:dyDescent="0.35">
      <c r="A39" s="13" t="s">
        <v>58</v>
      </c>
      <c r="B39" s="45"/>
      <c r="I39" s="29"/>
    </row>
    <row r="40" spans="1:9" ht="19.5" thickBot="1" x14ac:dyDescent="0.35">
      <c r="A40" s="20" t="s">
        <v>64</v>
      </c>
      <c r="B40" s="51">
        <f>B11+B14+B20+B26+B33+B38+B39</f>
        <v>69223493</v>
      </c>
      <c r="I40" s="29"/>
    </row>
    <row r="41" spans="1:9" ht="19.5" thickBot="1" x14ac:dyDescent="0.35">
      <c r="A41" s="22" t="s">
        <v>65</v>
      </c>
      <c r="B41" s="52">
        <v>-22482766</v>
      </c>
      <c r="I41" s="29"/>
    </row>
    <row r="42" spans="1:9" ht="19.5" thickBot="1" x14ac:dyDescent="0.35">
      <c r="A42" s="20" t="s">
        <v>66</v>
      </c>
      <c r="B42" s="47">
        <f>B40+B41</f>
        <v>46740727</v>
      </c>
      <c r="I42" s="29"/>
    </row>
    <row r="43" spans="1:9" x14ac:dyDescent="0.3">
      <c r="A43" s="11" t="s">
        <v>67</v>
      </c>
      <c r="B43" s="53"/>
      <c r="I43" s="29"/>
    </row>
    <row r="44" spans="1:9" x14ac:dyDescent="0.3">
      <c r="A44" s="13" t="s">
        <v>68</v>
      </c>
      <c r="B44" s="45">
        <f>B42-B45</f>
        <v>46740198</v>
      </c>
      <c r="I44" s="29"/>
    </row>
    <row r="45" spans="1:9" ht="19.5" thickBot="1" x14ac:dyDescent="0.35">
      <c r="A45" s="23" t="s">
        <v>69</v>
      </c>
      <c r="B45" s="54">
        <v>529</v>
      </c>
      <c r="I45" s="29"/>
    </row>
    <row r="46" spans="1:9" ht="19.5" thickBot="1" x14ac:dyDescent="0.35">
      <c r="A46" s="22"/>
      <c r="B46" s="52"/>
      <c r="I46" s="29"/>
    </row>
    <row r="47" spans="1:9" ht="19.5" thickBot="1" x14ac:dyDescent="0.35">
      <c r="A47" s="20" t="s">
        <v>70</v>
      </c>
      <c r="B47" s="47"/>
      <c r="I47" s="29"/>
    </row>
    <row r="48" spans="1:9" ht="37.5" x14ac:dyDescent="0.3">
      <c r="A48" s="35" t="s">
        <v>71</v>
      </c>
      <c r="B48" s="49"/>
      <c r="I48" s="29"/>
    </row>
    <row r="49" spans="1:9" x14ac:dyDescent="0.3">
      <c r="A49" s="13" t="s">
        <v>84</v>
      </c>
      <c r="B49" s="39"/>
      <c r="I49" s="29"/>
    </row>
    <row r="50" spans="1:9" x14ac:dyDescent="0.3">
      <c r="A50" s="13" t="s">
        <v>85</v>
      </c>
      <c r="B50" s="39">
        <v>-7540340</v>
      </c>
      <c r="I50" s="29"/>
    </row>
    <row r="51" spans="1:9" ht="37.5" x14ac:dyDescent="0.3">
      <c r="A51" s="13" t="s">
        <v>86</v>
      </c>
      <c r="B51" s="39">
        <v>2582349</v>
      </c>
      <c r="I51" s="29"/>
    </row>
    <row r="52" spans="1:9" ht="56.25" x14ac:dyDescent="0.3">
      <c r="A52" s="13" t="s">
        <v>94</v>
      </c>
      <c r="B52" s="39">
        <v>7204741</v>
      </c>
      <c r="I52" s="29"/>
    </row>
    <row r="53" spans="1:9" s="32" customFormat="1" ht="37.5" x14ac:dyDescent="0.3">
      <c r="A53" s="13" t="s">
        <v>72</v>
      </c>
      <c r="B53" s="39">
        <v>-1532864</v>
      </c>
      <c r="I53" s="33"/>
    </row>
    <row r="54" spans="1:9" ht="37.5" x14ac:dyDescent="0.3">
      <c r="A54" s="25" t="s">
        <v>73</v>
      </c>
      <c r="B54" s="55">
        <f>SUM(B50:B53)</f>
        <v>713886</v>
      </c>
      <c r="I54" s="29"/>
    </row>
    <row r="55" spans="1:9" ht="37.5" x14ac:dyDescent="0.3">
      <c r="A55" s="35" t="s">
        <v>95</v>
      </c>
      <c r="B55" s="49"/>
      <c r="I55" s="29"/>
    </row>
    <row r="56" spans="1:9" x14ac:dyDescent="0.3">
      <c r="A56" s="13" t="s">
        <v>96</v>
      </c>
      <c r="B56" s="39">
        <v>51595</v>
      </c>
      <c r="I56" s="29"/>
    </row>
    <row r="57" spans="1:9" ht="38.25" thickBot="1" x14ac:dyDescent="0.35">
      <c r="A57" s="36" t="s">
        <v>97</v>
      </c>
      <c r="B57" s="56">
        <f>SUM(B56)</f>
        <v>51595</v>
      </c>
      <c r="I57" s="29"/>
    </row>
    <row r="58" spans="1:9" ht="19.5" thickBot="1" x14ac:dyDescent="0.35">
      <c r="A58" s="20" t="s">
        <v>74</v>
      </c>
      <c r="B58" s="57">
        <f>B54+B57</f>
        <v>765481</v>
      </c>
      <c r="I58" s="29"/>
    </row>
    <row r="59" spans="1:9" ht="19.5" thickBot="1" x14ac:dyDescent="0.35">
      <c r="A59" s="24" t="s">
        <v>75</v>
      </c>
      <c r="B59" s="58">
        <f>B42+B58</f>
        <v>47506208</v>
      </c>
      <c r="I59" s="29"/>
    </row>
    <row r="60" spans="1:9" x14ac:dyDescent="0.3">
      <c r="A60" s="11" t="s">
        <v>76</v>
      </c>
      <c r="B60" s="53"/>
      <c r="I60" s="29"/>
    </row>
    <row r="61" spans="1:9" x14ac:dyDescent="0.3">
      <c r="A61" s="13" t="s">
        <v>77</v>
      </c>
      <c r="B61" s="45">
        <f>B59-B62</f>
        <v>47505679</v>
      </c>
      <c r="I61" s="29"/>
    </row>
    <row r="62" spans="1:9" ht="19.5" thickBot="1" x14ac:dyDescent="0.35">
      <c r="A62" s="23" t="s">
        <v>69</v>
      </c>
      <c r="B62" s="54">
        <v>529</v>
      </c>
      <c r="I62" s="29"/>
    </row>
    <row r="63" spans="1:9" x14ac:dyDescent="0.3">
      <c r="B63" s="19"/>
    </row>
    <row r="64" spans="1:9" x14ac:dyDescent="0.3">
      <c r="B64" s="19"/>
    </row>
    <row r="65" spans="1:2" x14ac:dyDescent="0.3">
      <c r="A65" s="1" t="s">
        <v>81</v>
      </c>
      <c r="B65" s="2" t="s">
        <v>82</v>
      </c>
    </row>
    <row r="66" spans="1:2" x14ac:dyDescent="0.3">
      <c r="A66" s="3"/>
      <c r="B66" s="17"/>
    </row>
    <row r="67" spans="1:2" x14ac:dyDescent="0.3">
      <c r="A67" s="1" t="s">
        <v>39</v>
      </c>
      <c r="B67" s="5" t="s">
        <v>100</v>
      </c>
    </row>
    <row r="69" spans="1:2" x14ac:dyDescent="0.3">
      <c r="A69" s="64" t="s">
        <v>109</v>
      </c>
      <c r="B69" s="5"/>
    </row>
  </sheetData>
  <pageMargins left="0.7" right="0.7" top="0.75" bottom="0.75" header="0.3" footer="0.3"/>
  <pageSetup paperSize="9" scale="72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</vt:lpstr>
      <vt:lpstr>ф2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Тимур Бекенев</cp:lastModifiedBy>
  <dcterms:created xsi:type="dcterms:W3CDTF">2019-09-06T03:48:06Z</dcterms:created>
  <dcterms:modified xsi:type="dcterms:W3CDTF">2021-01-27T06:35:29Z</dcterms:modified>
</cp:coreProperties>
</file>