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ob space\2 Consolidation IFRS\2020\1Q\consolidated\KASE\"/>
    </mc:Choice>
  </mc:AlternateContent>
  <bookViews>
    <workbookView xWindow="-120" yWindow="-120" windowWidth="29040" windowHeight="15840"/>
  </bookViews>
  <sheets>
    <sheet name="ф1" sheetId="1" r:id="rId1"/>
    <sheet name="ф2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2" l="1"/>
  <c r="B34" i="2"/>
  <c r="B33" i="2"/>
  <c r="B28" i="2"/>
  <c r="B13" i="2"/>
  <c r="B12" i="2"/>
  <c r="B47" i="1"/>
  <c r="B46" i="1"/>
  <c r="B43" i="1"/>
  <c r="B38" i="1"/>
  <c r="B30" i="1"/>
  <c r="B33" i="1" s="1"/>
  <c r="B36" i="1" s="1"/>
  <c r="B37" i="1" s="1"/>
  <c r="B27" i="1"/>
  <c r="C32" i="2" l="1"/>
  <c r="C55" i="2" l="1"/>
  <c r="C53" i="1"/>
  <c r="C44" i="1"/>
  <c r="C31" i="1"/>
  <c r="C56" i="2" l="1"/>
  <c r="C11" i="2" l="1"/>
  <c r="C14" i="2"/>
  <c r="C17" i="2"/>
  <c r="C20" i="2" s="1"/>
  <c r="C36" i="2" l="1"/>
  <c r="C23" i="2"/>
  <c r="C26" i="2" s="1"/>
  <c r="C38" i="2" l="1"/>
  <c r="C40" i="2" s="1"/>
  <c r="C55" i="1"/>
  <c r="C57" i="2" l="1"/>
  <c r="C56" i="1"/>
</calcChain>
</file>

<file path=xl/sharedStrings.xml><?xml version="1.0" encoding="utf-8"?>
<sst xmlns="http://schemas.openxmlformats.org/spreadsheetml/2006/main" count="126" uniqueCount="111">
  <si>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</si>
  <si>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</si>
  <si>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</si>
  <si>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</si>
  <si>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</si>
  <si>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- находящиеся в собственности Группы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</si>
  <si>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</si>
  <si>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</si>
  <si>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</si>
  <si>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Дебиторская задолженность по сделкам "обратного репо"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</si>
  <si>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</si>
  <si>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</si>
  <si>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</si>
  <si>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</si>
  <si>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</si>
  <si>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</si>
  <si>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</si>
  <si>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</si>
  <si>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</si>
  <si>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</si>
  <si>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</si>
  <si>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</si>
  <si>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</si>
  <si>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</si>
  <si>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</si>
  <si>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</si>
  <si>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</si>
  <si>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</si>
  <si>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</si>
  <si>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</si>
  <si>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</si>
  <si>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</si>
  <si>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</si>
  <si>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</si>
  <si>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</si>
  <si>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</si>
  <si>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</si>
  <si>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</si>
  <si>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</si>
  <si>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</si>
  <si>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</si>
  <si>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</si>
  <si>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Главный бухгалтер                                                        </t>
  </si>
  <si>
    <t>Казбек А.Е.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</si>
  <si>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</si>
  <si>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</si>
  <si>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</si>
  <si>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</si>
  <si>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</si>
  <si>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</si>
  <si>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</si>
  <si>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</si>
  <si>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</si>
  <si>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</si>
  <si>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</si>
  <si>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</si>
  <si>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</si>
  <si>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</si>
  <si>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</si>
  <si>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</si>
  <si>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</si>
  <si>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</si>
  <si>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Чистая прибыль (убыток) от операций с иностранной валютой и драгоценными металлами</t>
  </si>
  <si>
    <t>Чистая прибыль (убыток) от операций с ценными бумагами, оцениваемыми по справедливой стоимости через прочий совокупный доход (МСФО (IAS) 39 - финансовыми активами, имеющимися в наличии для продажи)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</si>
  <si>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</si>
  <si>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</si>
  <si>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</si>
  <si>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>Убытки от обесценения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</si>
  <si>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</si>
  <si>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</si>
  <si>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</si>
  <si>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</si>
  <si>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</si>
  <si>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</si>
  <si>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</si>
  <si>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</si>
  <si>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</si>
  <si>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</si>
  <si>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</si>
  <si>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</si>
  <si>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</si>
  <si>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</si>
  <si>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</si>
  <si>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</si>
  <si>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</si>
  <si>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 xml:space="preserve"> 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</si>
  <si>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</si>
  <si>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</si>
  <si>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</si>
  <si>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 xml:space="preserve">Финансовый Директор, член Правления                                              </t>
  </si>
  <si>
    <t>Мустафаева А.И.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</si>
  <si>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</si>
  <si>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</si>
  <si>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</si>
  <si>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</si>
  <si>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Производные финансовые инструменты</t>
  </si>
  <si>
    <t>- обремененные залогом по сделкам "репо"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</si>
  <si>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</si>
  <si>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</si>
  <si>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</si>
  <si>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</si>
  <si>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На конец отчетного периода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</si>
  <si>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</si>
  <si>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</si>
  <si>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</si>
  <si>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</si>
  <si>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 xml:space="preserve">  по состоянию на 31 марта 2020 года</t>
  </si>
  <si>
    <t>3 месяца 2020 г.</t>
  </si>
  <si>
    <t>ПРОМЕЖУТОЧНЫЙ СЖАТЫЙ ОТЧЕТ О ФИНАНСОВОМ ПОЛОЖЕНИИ</t>
  </si>
  <si>
    <t>ПРОМЕЖУТОЧНЫЙ СЖАТЫЙ ОТЧЕТ О ПРИБЫЛИ ИЛИ УБЫТКЕ И ПРОЧЕМ СОВОКУПНОМ ДОХОДЕ</t>
  </si>
  <si>
    <t>Доход от признания дисконта по выпущенным облигациям и привлеченным займам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</si>
</sst>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_(#,##0_);_(\(#,##0\);_(&quot;-&quot;_);_(@_)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#,##0_)\ ;\(#,##0\)\ ;&quot;-&quot;_)\ "/>
  </numFmts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 vertical="top"/>
    </xf>
    <xf numFmtId="168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>
      <alignment horizontal="right" vertical="top"/>
    </xf>
    <xf numFmtId="0" fontId="1" fillId="0" borderId="0"/>
  </cellStyleXfs>
  <cellXfs count="91">
    <xf numFmtId="0" fontId="0" fillId="0" borderId="0" xfId="0"/>
    <xf numFmtId="0" fontId="4" fillId="0" borderId="0" xfId="0" applyFont="1"/>
    <xf numFmtId="167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wrapText="1"/>
    </xf>
    <xf numFmtId="3" fontId="6" fillId="0" borderId="13" xfId="2" quotePrefix="1" applyNumberFormat="1" applyFont="1" applyBorder="1" applyAlignment="1">
      <alignment horizontal="center" vertical="center" wrapText="1"/>
    </xf>
    <xf numFmtId="169" fontId="3" fillId="0" borderId="14" xfId="3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2" xfId="0" applyFont="1" applyBorder="1" applyAlignment="1">
      <alignment wrapText="1"/>
    </xf>
    <xf numFmtId="3" fontId="6" fillId="0" borderId="14" xfId="2" quotePrefix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10" fillId="0" borderId="16" xfId="0" applyFont="1" applyBorder="1"/>
    <xf numFmtId="165" fontId="10" fillId="0" borderId="17" xfId="1" applyNumberFormat="1" applyFont="1" applyBorder="1"/>
    <xf numFmtId="0" fontId="10" fillId="0" borderId="6" xfId="0" applyFont="1" applyBorder="1" applyAlignment="1">
      <alignment wrapText="1"/>
    </xf>
    <xf numFmtId="0" fontId="10" fillId="0" borderId="7" xfId="0" applyFont="1" applyBorder="1"/>
    <xf numFmtId="0" fontId="10" fillId="0" borderId="9" xfId="0" applyFont="1" applyBorder="1" applyAlignment="1">
      <alignment wrapText="1"/>
    </xf>
    <xf numFmtId="0" fontId="10" fillId="0" borderId="10" xfId="0" applyFont="1" applyBorder="1"/>
    <xf numFmtId="0" fontId="10" fillId="0" borderId="22" xfId="0" applyFont="1" applyBorder="1"/>
    <xf numFmtId="0" fontId="10" fillId="0" borderId="3" xfId="0" applyFont="1" applyBorder="1" applyAlignment="1">
      <alignment wrapText="1"/>
    </xf>
    <xf numFmtId="0" fontId="10" fillId="0" borderId="4" xfId="0" applyFont="1" applyBorder="1"/>
    <xf numFmtId="0" fontId="10" fillId="0" borderId="0" xfId="0" applyFont="1"/>
    <xf numFmtId="3" fontId="11" fillId="0" borderId="0" xfId="0" applyNumberFormat="1" applyFont="1"/>
    <xf numFmtId="3" fontId="12" fillId="0" borderId="0" xfId="0" applyNumberFormat="1" applyFont="1"/>
    <xf numFmtId="0" fontId="10" fillId="0" borderId="0" xfId="0" applyFont="1" applyAlignment="1">
      <alignment wrapText="1"/>
    </xf>
    <xf numFmtId="165" fontId="10" fillId="0" borderId="0" xfId="1" applyNumberFormat="1" applyFont="1"/>
    <xf numFmtId="0" fontId="9" fillId="0" borderId="1" xfId="0" applyFont="1" applyBorder="1" applyAlignment="1">
      <alignment wrapText="1"/>
    </xf>
    <xf numFmtId="0" fontId="9" fillId="0" borderId="2" xfId="0" applyFont="1" applyBorder="1"/>
    <xf numFmtId="0" fontId="9" fillId="0" borderId="6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/>
    <xf numFmtId="0" fontId="9" fillId="0" borderId="24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166" fontId="10" fillId="0" borderId="0" xfId="0" applyNumberFormat="1" applyFont="1"/>
    <xf numFmtId="0" fontId="9" fillId="0" borderId="27" xfId="0" applyFont="1" applyBorder="1"/>
    <xf numFmtId="0" fontId="9" fillId="0" borderId="28" xfId="0" applyFont="1" applyBorder="1"/>
    <xf numFmtId="0" fontId="10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/>
    <xf numFmtId="166" fontId="10" fillId="0" borderId="0" xfId="0" applyNumberFormat="1" applyFont="1" applyBorder="1"/>
    <xf numFmtId="0" fontId="9" fillId="0" borderId="24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0" fillId="0" borderId="7" xfId="0" applyFont="1" applyFill="1" applyBorder="1"/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70" fontId="10" fillId="0" borderId="8" xfId="1" applyNumberFormat="1" applyFont="1" applyFill="1" applyBorder="1"/>
    <xf numFmtId="170" fontId="10" fillId="0" borderId="11" xfId="1" applyNumberFormat="1" applyFont="1" applyFill="1" applyBorder="1"/>
    <xf numFmtId="170" fontId="9" fillId="0" borderId="21" xfId="1" applyNumberFormat="1" applyFont="1" applyFill="1" applyBorder="1"/>
    <xf numFmtId="170" fontId="10" fillId="0" borderId="25" xfId="1" applyNumberFormat="1" applyFont="1" applyFill="1" applyBorder="1"/>
    <xf numFmtId="170" fontId="10" fillId="0" borderId="17" xfId="1" applyNumberFormat="1" applyFont="1" applyFill="1" applyBorder="1"/>
    <xf numFmtId="170" fontId="10" fillId="0" borderId="5" xfId="1" applyNumberFormat="1" applyFont="1" applyFill="1" applyBorder="1"/>
    <xf numFmtId="170" fontId="10" fillId="0" borderId="8" xfId="1" applyNumberFormat="1" applyFont="1" applyBorder="1"/>
    <xf numFmtId="170" fontId="10" fillId="0" borderId="11" xfId="1" applyNumberFormat="1" applyFont="1" applyBorder="1"/>
    <xf numFmtId="170" fontId="9" fillId="0" borderId="21" xfId="1" applyNumberFormat="1" applyFont="1" applyBorder="1"/>
    <xf numFmtId="170" fontId="9" fillId="0" borderId="17" xfId="1" applyNumberFormat="1" applyFont="1" applyBorder="1"/>
    <xf numFmtId="170" fontId="10" fillId="0" borderId="5" xfId="1" applyNumberFormat="1" applyFont="1" applyBorder="1"/>
    <xf numFmtId="170" fontId="9" fillId="0" borderId="8" xfId="1" applyNumberFormat="1" applyFont="1" applyBorder="1"/>
    <xf numFmtId="170" fontId="9" fillId="0" borderId="29" xfId="1" applyNumberFormat="1" applyFont="1" applyBorder="1" applyAlignment="1">
      <alignment wrapText="1"/>
    </xf>
    <xf numFmtId="170" fontId="10" fillId="0" borderId="25" xfId="1" applyNumberFormat="1" applyFont="1" applyBorder="1"/>
    <xf numFmtId="170" fontId="10" fillId="0" borderId="17" xfId="1" applyNumberFormat="1" applyFont="1" applyBorder="1"/>
    <xf numFmtId="170" fontId="10" fillId="0" borderId="20" xfId="1" applyNumberFormat="1" applyFont="1" applyBorder="1"/>
    <xf numFmtId="170" fontId="13" fillId="0" borderId="8" xfId="1" applyNumberFormat="1" applyFont="1" applyBorder="1"/>
    <xf numFmtId="170" fontId="13" fillId="0" borderId="11" xfId="1" applyNumberFormat="1" applyFont="1" applyBorder="1"/>
    <xf numFmtId="170" fontId="9" fillId="0" borderId="21" xfId="1" applyNumberFormat="1" applyFont="1" applyBorder="1" applyAlignment="1">
      <alignment wrapText="1"/>
    </xf>
    <xf numFmtId="170" fontId="9" fillId="0" borderId="26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S2" xfId="5"/>
    <cellStyle name="S4" xfId="2"/>
    <cellStyle name="Обычный" xfId="0" builtinId="0"/>
    <cellStyle name="Обычный 16" xfId="6"/>
    <cellStyle name="Финансовый" xfId="1" builtinId="3"/>
    <cellStyle name="Финансовый 139" xfId="4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view="pageBreakPreview" zoomScale="85" zoomScaleNormal="70" zoomScaleSheetLayoutView="85" workbookViewId="0">
      <selection activeCell="C9" sqref="C9"/>
    </sheetView>
  </sheetViews>
  <sheetFormatPr defaultRowHeight="18.75" x14ac:dyDescent="0.3"/>
  <cols>
    <col min="1" max="1" width="92.140625" style="28" customWidth="1"/>
    <col min="2" max="2" width="16.5703125" style="25" customWidth="1"/>
    <col min="3" max="3" width="23.85546875" style="29" customWidth="1"/>
    <col min="4" max="16384" width="9.140625" style="25"/>
  </cols>
  <sheetData>
    <row r="1" spans="1:3" x14ac:dyDescent="0.3">
      <c r="A1" s="87" t="s">
        <v>108</v>
      </c>
      <c r="B1" s="87"/>
      <c r="C1" s="87"/>
    </row>
    <row r="2" spans="1:3" x14ac:dyDescent="0.3">
      <c r="A2" s="87" t="s">
        <v>38</v>
      </c>
      <c r="B2" s="87"/>
      <c r="C2" s="87"/>
    </row>
    <row r="3" spans="1:3" x14ac:dyDescent="0.3">
      <c r="A3" s="87" t="s">
        <v>39</v>
      </c>
      <c r="B3" s="87"/>
      <c r="C3" s="87"/>
    </row>
    <row r="4" spans="1:3" x14ac:dyDescent="0.3">
      <c r="A4" s="87" t="s">
        <v>106</v>
      </c>
      <c r="B4" s="87"/>
      <c r="C4" s="87"/>
    </row>
    <row r="5" spans="1:3" x14ac:dyDescent="0.3">
      <c r="A5" s="88" t="s">
        <v>40</v>
      </c>
      <c r="B5" s="88"/>
      <c r="C5" s="88"/>
    </row>
    <row r="6" spans="1:3" ht="19.5" thickBot="1" x14ac:dyDescent="0.35">
      <c r="A6" s="10"/>
      <c r="B6" s="1"/>
      <c r="C6" s="66" t="s">
        <v>41</v>
      </c>
    </row>
    <row r="7" spans="1:3" ht="57" thickBot="1" x14ac:dyDescent="0.35">
      <c r="A7" s="13"/>
      <c r="B7" s="8" t="s">
        <v>0</v>
      </c>
      <c r="C7" s="14" t="s">
        <v>101</v>
      </c>
    </row>
    <row r="8" spans="1:3" x14ac:dyDescent="0.3">
      <c r="A8" s="15" t="s">
        <v>1</v>
      </c>
      <c r="B8" s="16"/>
      <c r="C8" s="17"/>
    </row>
    <row r="9" spans="1:3" x14ac:dyDescent="0.3">
      <c r="A9" s="38" t="s">
        <v>2</v>
      </c>
      <c r="B9" s="46">
        <v>12</v>
      </c>
      <c r="C9" s="67">
        <v>601887000</v>
      </c>
    </row>
    <row r="10" spans="1:3" x14ac:dyDescent="0.3">
      <c r="A10" s="38" t="s">
        <v>95</v>
      </c>
      <c r="B10" s="46"/>
      <c r="C10" s="67">
        <v>10100</v>
      </c>
    </row>
    <row r="11" spans="1:3" x14ac:dyDescent="0.3">
      <c r="A11" s="38" t="s">
        <v>3</v>
      </c>
      <c r="B11" s="46">
        <v>13</v>
      </c>
      <c r="C11" s="67">
        <v>48734372</v>
      </c>
    </row>
    <row r="12" spans="1:3" ht="38.25" customHeight="1" x14ac:dyDescent="0.3">
      <c r="A12" s="38" t="s">
        <v>4</v>
      </c>
      <c r="B12" s="46"/>
      <c r="C12" s="67">
        <v>10069491</v>
      </c>
    </row>
    <row r="13" spans="1:3" hidden="1" x14ac:dyDescent="0.3">
      <c r="A13" s="38" t="s">
        <v>5</v>
      </c>
      <c r="B13" s="46"/>
      <c r="C13" s="67">
        <v>0</v>
      </c>
    </row>
    <row r="14" spans="1:3" hidden="1" x14ac:dyDescent="0.3">
      <c r="A14" s="38" t="s">
        <v>96</v>
      </c>
      <c r="B14" s="46"/>
      <c r="C14" s="67">
        <v>0</v>
      </c>
    </row>
    <row r="15" spans="1:3" ht="56.25" x14ac:dyDescent="0.3">
      <c r="A15" s="38" t="s">
        <v>6</v>
      </c>
      <c r="B15" s="46">
        <v>14</v>
      </c>
      <c r="C15" s="67">
        <v>423898789</v>
      </c>
    </row>
    <row r="16" spans="1:3" hidden="1" x14ac:dyDescent="0.3">
      <c r="A16" s="38" t="s">
        <v>5</v>
      </c>
      <c r="B16" s="46"/>
      <c r="C16" s="67">
        <v>0</v>
      </c>
    </row>
    <row r="17" spans="1:3" hidden="1" x14ac:dyDescent="0.3">
      <c r="A17" s="38" t="s">
        <v>96</v>
      </c>
      <c r="B17" s="46"/>
      <c r="C17" s="67">
        <v>0</v>
      </c>
    </row>
    <row r="18" spans="1:3" ht="37.5" x14ac:dyDescent="0.3">
      <c r="A18" s="38" t="s">
        <v>8</v>
      </c>
      <c r="B18" s="46">
        <v>14</v>
      </c>
      <c r="C18" s="67">
        <v>41814641</v>
      </c>
    </row>
    <row r="19" spans="1:3" hidden="1" x14ac:dyDescent="0.3">
      <c r="A19" s="38" t="s">
        <v>5</v>
      </c>
      <c r="B19" s="46"/>
      <c r="C19" s="67">
        <v>0</v>
      </c>
    </row>
    <row r="20" spans="1:3" hidden="1" x14ac:dyDescent="0.3">
      <c r="A20" s="38" t="s">
        <v>96</v>
      </c>
      <c r="B20" s="46"/>
      <c r="C20" s="67">
        <v>0</v>
      </c>
    </row>
    <row r="21" spans="1:3" hidden="1" x14ac:dyDescent="0.3">
      <c r="A21" s="38" t="s">
        <v>9</v>
      </c>
      <c r="B21" s="46"/>
      <c r="C21" s="67">
        <v>0</v>
      </c>
    </row>
    <row r="22" spans="1:3" x14ac:dyDescent="0.3">
      <c r="A22" s="38" t="s">
        <v>7</v>
      </c>
      <c r="B22" s="46">
        <v>15</v>
      </c>
      <c r="C22" s="67">
        <v>422258101</v>
      </c>
    </row>
    <row r="23" spans="1:3" x14ac:dyDescent="0.3">
      <c r="A23" s="38" t="s">
        <v>97</v>
      </c>
      <c r="B23" s="46"/>
      <c r="C23" s="67">
        <v>80781872</v>
      </c>
    </row>
    <row r="24" spans="1:3" x14ac:dyDescent="0.3">
      <c r="A24" s="38" t="s">
        <v>12</v>
      </c>
      <c r="B24" s="46"/>
      <c r="C24" s="67">
        <v>3239164</v>
      </c>
    </row>
    <row r="25" spans="1:3" x14ac:dyDescent="0.3">
      <c r="A25" s="38" t="s">
        <v>10</v>
      </c>
      <c r="B25" s="46">
        <v>16</v>
      </c>
      <c r="C25" s="67">
        <v>48234332</v>
      </c>
    </row>
    <row r="26" spans="1:3" x14ac:dyDescent="0.3">
      <c r="A26" s="38" t="s">
        <v>13</v>
      </c>
      <c r="B26" s="46"/>
      <c r="C26" s="67">
        <v>8485867</v>
      </c>
    </row>
    <row r="27" spans="1:3" x14ac:dyDescent="0.3">
      <c r="A27" s="38" t="s">
        <v>11</v>
      </c>
      <c r="B27" s="46">
        <f>B25+1</f>
        <v>17</v>
      </c>
      <c r="C27" s="67">
        <v>13590642</v>
      </c>
    </row>
    <row r="28" spans="1:3" x14ac:dyDescent="0.3">
      <c r="A28" s="38" t="s">
        <v>14</v>
      </c>
      <c r="B28" s="46"/>
      <c r="C28" s="67">
        <v>628751</v>
      </c>
    </row>
    <row r="29" spans="1:3" x14ac:dyDescent="0.3">
      <c r="A29" s="38" t="s">
        <v>15</v>
      </c>
      <c r="B29" s="46"/>
      <c r="C29" s="67">
        <v>2487216</v>
      </c>
    </row>
    <row r="30" spans="1:3" ht="19.5" thickBot="1" x14ac:dyDescent="0.35">
      <c r="A30" s="39" t="s">
        <v>16</v>
      </c>
      <c r="B30" s="47">
        <f>B27+1</f>
        <v>18</v>
      </c>
      <c r="C30" s="68">
        <v>15429455</v>
      </c>
    </row>
    <row r="31" spans="1:3" ht="19.5" thickBot="1" x14ac:dyDescent="0.35">
      <c r="A31" s="45" t="s">
        <v>17</v>
      </c>
      <c r="B31" s="48"/>
      <c r="C31" s="69">
        <f>SUM(C9:C30)</f>
        <v>1721549793</v>
      </c>
    </row>
    <row r="32" spans="1:3" ht="19.5" thickBot="1" x14ac:dyDescent="0.35">
      <c r="A32" s="57" t="s">
        <v>18</v>
      </c>
      <c r="B32" s="49"/>
      <c r="C32" s="70"/>
    </row>
    <row r="33" spans="1:3" x14ac:dyDescent="0.3">
      <c r="A33" s="40" t="s">
        <v>19</v>
      </c>
      <c r="B33" s="50">
        <f>B30+1</f>
        <v>19</v>
      </c>
      <c r="C33" s="71">
        <v>12243312</v>
      </c>
    </row>
    <row r="34" spans="1:3" hidden="1" x14ac:dyDescent="0.3">
      <c r="A34" s="44" t="s">
        <v>98</v>
      </c>
      <c r="B34" s="51"/>
      <c r="C34" s="72">
        <v>0</v>
      </c>
    </row>
    <row r="35" spans="1:3" x14ac:dyDescent="0.3">
      <c r="A35" s="44" t="s">
        <v>99</v>
      </c>
      <c r="B35" s="51"/>
      <c r="C35" s="72">
        <v>2368346</v>
      </c>
    </row>
    <row r="36" spans="1:3" x14ac:dyDescent="0.3">
      <c r="A36" s="38" t="s">
        <v>20</v>
      </c>
      <c r="B36" s="46">
        <f>B33+1</f>
        <v>20</v>
      </c>
      <c r="C36" s="67">
        <v>974756530</v>
      </c>
    </row>
    <row r="37" spans="1:3" x14ac:dyDescent="0.3">
      <c r="A37" s="38" t="s">
        <v>21</v>
      </c>
      <c r="B37" s="46">
        <f>B36+1</f>
        <v>21</v>
      </c>
      <c r="C37" s="67">
        <v>151994626</v>
      </c>
    </row>
    <row r="38" spans="1:3" x14ac:dyDescent="0.3">
      <c r="A38" s="38" t="s">
        <v>22</v>
      </c>
      <c r="B38" s="46">
        <f>B37+1</f>
        <v>22</v>
      </c>
      <c r="C38" s="67">
        <v>81030051</v>
      </c>
    </row>
    <row r="39" spans="1:3" x14ac:dyDescent="0.3">
      <c r="A39" s="38" t="s">
        <v>100</v>
      </c>
      <c r="B39" s="46"/>
      <c r="C39" s="67">
        <v>4355998</v>
      </c>
    </row>
    <row r="40" spans="1:3" x14ac:dyDescent="0.3">
      <c r="A40" s="18" t="s">
        <v>25</v>
      </c>
      <c r="B40" s="46"/>
      <c r="C40" s="73">
        <v>23472</v>
      </c>
    </row>
    <row r="41" spans="1:3" x14ac:dyDescent="0.3">
      <c r="A41" s="18" t="s">
        <v>24</v>
      </c>
      <c r="B41" s="46"/>
      <c r="C41" s="73">
        <v>75962372</v>
      </c>
    </row>
    <row r="42" spans="1:3" x14ac:dyDescent="0.3">
      <c r="A42" s="38" t="s">
        <v>23</v>
      </c>
      <c r="B42" s="46"/>
      <c r="C42" s="67">
        <v>7021565</v>
      </c>
    </row>
    <row r="43" spans="1:3" ht="19.5" thickBot="1" x14ac:dyDescent="0.35">
      <c r="A43" s="20" t="s">
        <v>26</v>
      </c>
      <c r="B43" s="47">
        <f>B38+1</f>
        <v>23</v>
      </c>
      <c r="C43" s="74">
        <v>21435747</v>
      </c>
    </row>
    <row r="44" spans="1:3" ht="19.5" thickBot="1" x14ac:dyDescent="0.35">
      <c r="A44" s="30" t="s">
        <v>27</v>
      </c>
      <c r="B44" s="48"/>
      <c r="C44" s="75">
        <f>SUM(C33:C43)</f>
        <v>1331192019</v>
      </c>
    </row>
    <row r="45" spans="1:3" x14ac:dyDescent="0.3">
      <c r="A45" s="15" t="s">
        <v>28</v>
      </c>
      <c r="B45" s="63"/>
      <c r="C45" s="76"/>
    </row>
    <row r="46" spans="1:3" x14ac:dyDescent="0.3">
      <c r="A46" s="18" t="s">
        <v>29</v>
      </c>
      <c r="B46" s="46">
        <f>B43+1</f>
        <v>24</v>
      </c>
      <c r="C46" s="73">
        <v>89937021</v>
      </c>
    </row>
    <row r="47" spans="1:3" x14ac:dyDescent="0.3">
      <c r="A47" s="18" t="s">
        <v>30</v>
      </c>
      <c r="B47" s="46">
        <f>B46</f>
        <v>24</v>
      </c>
      <c r="C47" s="73">
        <v>-149486</v>
      </c>
    </row>
    <row r="48" spans="1:3" x14ac:dyDescent="0.3">
      <c r="A48" s="18" t="s">
        <v>86</v>
      </c>
      <c r="B48" s="64"/>
      <c r="C48" s="73">
        <v>837109</v>
      </c>
    </row>
    <row r="49" spans="1:3" x14ac:dyDescent="0.3">
      <c r="A49" s="18" t="s">
        <v>91</v>
      </c>
      <c r="B49" s="19"/>
      <c r="C49" s="73">
        <v>-3201368</v>
      </c>
    </row>
    <row r="50" spans="1:3" x14ac:dyDescent="0.3">
      <c r="A50" s="18" t="s">
        <v>31</v>
      </c>
      <c r="B50" s="19"/>
      <c r="C50" s="73">
        <v>-1009371</v>
      </c>
    </row>
    <row r="51" spans="1:3" hidden="1" x14ac:dyDescent="0.3">
      <c r="A51" s="18" t="s">
        <v>32</v>
      </c>
      <c r="B51" s="19"/>
      <c r="C51" s="73">
        <v>0</v>
      </c>
    </row>
    <row r="52" spans="1:3" ht="19.5" thickBot="1" x14ac:dyDescent="0.35">
      <c r="A52" s="20" t="s">
        <v>33</v>
      </c>
      <c r="B52" s="21"/>
      <c r="C52" s="74">
        <v>303943869</v>
      </c>
    </row>
    <row r="53" spans="1:3" ht="19.5" thickBot="1" x14ac:dyDescent="0.35">
      <c r="A53" s="30" t="s">
        <v>34</v>
      </c>
      <c r="B53" s="31"/>
      <c r="C53" s="75">
        <f>SUM(C46:C52)</f>
        <v>390357774</v>
      </c>
    </row>
    <row r="54" spans="1:3" ht="19.5" thickBot="1" x14ac:dyDescent="0.35">
      <c r="A54" s="23" t="s">
        <v>35</v>
      </c>
      <c r="B54" s="24"/>
      <c r="C54" s="77">
        <v>0</v>
      </c>
    </row>
    <row r="55" spans="1:3" ht="19.5" thickBot="1" x14ac:dyDescent="0.35">
      <c r="A55" s="30" t="s">
        <v>36</v>
      </c>
      <c r="B55" s="31"/>
      <c r="C55" s="75">
        <f>C53</f>
        <v>390357774</v>
      </c>
    </row>
    <row r="56" spans="1:3" ht="19.5" thickBot="1" x14ac:dyDescent="0.35">
      <c r="A56" s="30" t="s">
        <v>37</v>
      </c>
      <c r="B56" s="31"/>
      <c r="C56" s="75">
        <f>C55+C44</f>
        <v>1721549793</v>
      </c>
    </row>
    <row r="59" spans="1:3" x14ac:dyDescent="0.3">
      <c r="A59" s="1"/>
      <c r="B59" s="1"/>
      <c r="C59" s="26"/>
    </row>
    <row r="60" spans="1:3" x14ac:dyDescent="0.3">
      <c r="A60" s="2" t="s">
        <v>89</v>
      </c>
      <c r="B60" s="2"/>
      <c r="C60" s="3" t="s">
        <v>90</v>
      </c>
    </row>
    <row r="61" spans="1:3" x14ac:dyDescent="0.3">
      <c r="A61" s="4"/>
      <c r="B61" s="4"/>
      <c r="C61" s="27"/>
    </row>
    <row r="62" spans="1:3" x14ac:dyDescent="0.3">
      <c r="A62" s="5"/>
      <c r="B62" s="5"/>
      <c r="C62" s="27"/>
    </row>
    <row r="63" spans="1:3" x14ac:dyDescent="0.3">
      <c r="A63" s="2" t="s">
        <v>42</v>
      </c>
      <c r="B63" s="2"/>
      <c r="C63" s="6" t="s">
        <v>43</v>
      </c>
    </row>
    <row r="64" spans="1:3" x14ac:dyDescent="0.3">
      <c r="A64" s="2"/>
      <c r="B64" s="2"/>
      <c r="C64" s="6"/>
    </row>
    <row r="65" spans="1:3" x14ac:dyDescent="0.3">
      <c r="A65" s="1"/>
      <c r="B65" s="1"/>
      <c r="C65" s="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scale="73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="85" zoomScaleNormal="90" zoomScaleSheetLayoutView="85" workbookViewId="0">
      <selection activeCell="C24" sqref="C24"/>
    </sheetView>
  </sheetViews>
  <sheetFormatPr defaultRowHeight="18.75" x14ac:dyDescent="0.3"/>
  <cols>
    <col min="1" max="1" width="91.140625" style="28" customWidth="1"/>
    <col min="2" max="2" width="11.28515625" style="25" customWidth="1"/>
    <col min="3" max="3" width="24.85546875" style="25" customWidth="1"/>
    <col min="4" max="6" width="9.140625" style="25"/>
    <col min="7" max="7" width="14.5703125" style="25" customWidth="1"/>
    <col min="8" max="8" width="9.140625" style="25"/>
    <col min="9" max="9" width="12.28515625" style="25" bestFit="1" customWidth="1"/>
    <col min="10" max="16384" width="9.140625" style="25"/>
  </cols>
  <sheetData>
    <row r="1" spans="1:10" ht="41.25" customHeight="1" x14ac:dyDescent="0.3">
      <c r="A1" s="87" t="s">
        <v>109</v>
      </c>
      <c r="B1" s="87"/>
    </row>
    <row r="2" spans="1:10" x14ac:dyDescent="0.3">
      <c r="A2" s="89" t="s">
        <v>38</v>
      </c>
      <c r="B2" s="89"/>
    </row>
    <row r="3" spans="1:10" x14ac:dyDescent="0.3">
      <c r="A3" s="87" t="s">
        <v>39</v>
      </c>
      <c r="B3" s="87"/>
    </row>
    <row r="4" spans="1:10" x14ac:dyDescent="0.3">
      <c r="A4" s="87" t="s">
        <v>106</v>
      </c>
      <c r="B4" s="87"/>
    </row>
    <row r="5" spans="1:10" x14ac:dyDescent="0.3">
      <c r="A5" s="90" t="s">
        <v>40</v>
      </c>
      <c r="B5" s="90"/>
    </row>
    <row r="6" spans="1:10" ht="19.5" thickBot="1" x14ac:dyDescent="0.35">
      <c r="A6" s="12"/>
      <c r="B6" s="12"/>
      <c r="C6" s="65" t="s">
        <v>41</v>
      </c>
    </row>
    <row r="7" spans="1:10" x14ac:dyDescent="0.3">
      <c r="A7" s="7"/>
      <c r="B7" s="8" t="s">
        <v>0</v>
      </c>
      <c r="C7" s="9" t="s">
        <v>107</v>
      </c>
    </row>
    <row r="8" spans="1:10" ht="37.5" x14ac:dyDescent="0.3">
      <c r="A8" s="18" t="s">
        <v>88</v>
      </c>
      <c r="B8" s="52">
        <v>5</v>
      </c>
      <c r="C8" s="73">
        <v>36964160</v>
      </c>
      <c r="J8" s="41"/>
    </row>
    <row r="9" spans="1:10" x14ac:dyDescent="0.3">
      <c r="A9" s="20" t="s">
        <v>87</v>
      </c>
      <c r="B9" s="53">
        <v>5</v>
      </c>
      <c r="C9" s="74">
        <v>1718032</v>
      </c>
      <c r="J9" s="41"/>
    </row>
    <row r="10" spans="1:10" ht="19.5" thickBot="1" x14ac:dyDescent="0.35">
      <c r="A10" s="20" t="s">
        <v>44</v>
      </c>
      <c r="B10" s="53">
        <v>5</v>
      </c>
      <c r="C10" s="74">
        <v>-17784087</v>
      </c>
      <c r="J10" s="41"/>
    </row>
    <row r="11" spans="1:10" ht="19.5" thickBot="1" x14ac:dyDescent="0.35">
      <c r="A11" s="30" t="s">
        <v>45</v>
      </c>
      <c r="B11" s="54"/>
      <c r="C11" s="75">
        <f>C8+C10+C9</f>
        <v>20898105</v>
      </c>
      <c r="J11" s="41"/>
    </row>
    <row r="12" spans="1:10" x14ac:dyDescent="0.3">
      <c r="A12" s="23" t="s">
        <v>46</v>
      </c>
      <c r="B12" s="60">
        <f>B10+1</f>
        <v>6</v>
      </c>
      <c r="C12" s="77">
        <v>2732194</v>
      </c>
      <c r="J12" s="41"/>
    </row>
    <row r="13" spans="1:10" ht="19.5" thickBot="1" x14ac:dyDescent="0.35">
      <c r="A13" s="20" t="s">
        <v>47</v>
      </c>
      <c r="B13" s="53">
        <f>B12+1</f>
        <v>7</v>
      </c>
      <c r="C13" s="74">
        <v>-1656297</v>
      </c>
      <c r="J13" s="41"/>
    </row>
    <row r="14" spans="1:10" ht="19.5" thickBot="1" x14ac:dyDescent="0.35">
      <c r="A14" s="30" t="s">
        <v>48</v>
      </c>
      <c r="B14" s="54"/>
      <c r="C14" s="75">
        <f>C12+C13</f>
        <v>1075897</v>
      </c>
      <c r="J14" s="41"/>
    </row>
    <row r="15" spans="1:10" x14ac:dyDescent="0.3">
      <c r="A15" s="23" t="s">
        <v>49</v>
      </c>
      <c r="B15" s="60"/>
      <c r="C15" s="77">
        <v>2695658</v>
      </c>
      <c r="J15" s="41"/>
    </row>
    <row r="16" spans="1:10" x14ac:dyDescent="0.3">
      <c r="A16" s="18" t="s">
        <v>50</v>
      </c>
      <c r="B16" s="52"/>
      <c r="C16" s="73">
        <v>-625080</v>
      </c>
      <c r="J16" s="41"/>
    </row>
    <row r="17" spans="1:10" x14ac:dyDescent="0.3">
      <c r="A17" s="32" t="s">
        <v>51</v>
      </c>
      <c r="B17" s="61"/>
      <c r="C17" s="78">
        <f>C15+C16</f>
        <v>2070578</v>
      </c>
      <c r="J17" s="41"/>
    </row>
    <row r="18" spans="1:10" x14ac:dyDescent="0.3">
      <c r="A18" s="18" t="s">
        <v>52</v>
      </c>
      <c r="B18" s="52"/>
      <c r="C18" s="73">
        <v>-737099</v>
      </c>
      <c r="J18" s="41"/>
    </row>
    <row r="19" spans="1:10" ht="38.25" thickBot="1" x14ac:dyDescent="0.35">
      <c r="A19" s="18" t="s">
        <v>53</v>
      </c>
      <c r="B19" s="52"/>
      <c r="C19" s="73">
        <v>36072</v>
      </c>
      <c r="J19" s="41"/>
    </row>
    <row r="20" spans="1:10" ht="19.5" thickBot="1" x14ac:dyDescent="0.35">
      <c r="A20" s="30" t="s">
        <v>54</v>
      </c>
      <c r="B20" s="54"/>
      <c r="C20" s="75">
        <f>SUM(C17:C19)</f>
        <v>1369551</v>
      </c>
      <c r="J20" s="41"/>
    </row>
    <row r="21" spans="1:10" x14ac:dyDescent="0.3">
      <c r="A21" s="18" t="s">
        <v>55</v>
      </c>
      <c r="B21" s="52"/>
      <c r="C21" s="73">
        <v>-565711</v>
      </c>
      <c r="J21" s="41"/>
    </row>
    <row r="22" spans="1:10" x14ac:dyDescent="0.3">
      <c r="A22" s="18" t="s">
        <v>56</v>
      </c>
      <c r="B22" s="52"/>
      <c r="C22" s="73">
        <v>161843</v>
      </c>
      <c r="J22" s="41"/>
    </row>
    <row r="23" spans="1:10" x14ac:dyDescent="0.3">
      <c r="A23" s="32" t="s">
        <v>57</v>
      </c>
      <c r="B23" s="61"/>
      <c r="C23" s="78">
        <f>C21+C22</f>
        <v>-403868</v>
      </c>
      <c r="J23" s="41"/>
    </row>
    <row r="24" spans="1:10" x14ac:dyDescent="0.3">
      <c r="A24" s="18" t="s">
        <v>58</v>
      </c>
      <c r="B24" s="52"/>
      <c r="C24" s="73">
        <v>-323381</v>
      </c>
      <c r="J24" s="41"/>
    </row>
    <row r="25" spans="1:10" ht="19.5" thickBot="1" x14ac:dyDescent="0.35">
      <c r="A25" s="20" t="s">
        <v>59</v>
      </c>
      <c r="B25" s="53"/>
      <c r="C25" s="74">
        <v>10952</v>
      </c>
      <c r="J25" s="41"/>
    </row>
    <row r="26" spans="1:10" ht="19.5" thickBot="1" x14ac:dyDescent="0.35">
      <c r="A26" s="30" t="s">
        <v>60</v>
      </c>
      <c r="B26" s="54"/>
      <c r="C26" s="75">
        <f>SUM(C23:C25)</f>
        <v>-716297</v>
      </c>
      <c r="J26" s="41"/>
    </row>
    <row r="27" spans="1:10" ht="56.25" x14ac:dyDescent="0.3">
      <c r="A27" s="23" t="s">
        <v>61</v>
      </c>
      <c r="B27" s="60"/>
      <c r="C27" s="77">
        <v>12914</v>
      </c>
      <c r="J27" s="41"/>
    </row>
    <row r="28" spans="1:10" ht="37.5" x14ac:dyDescent="0.3">
      <c r="A28" s="18" t="s">
        <v>62</v>
      </c>
      <c r="B28" s="52">
        <f>B13+1</f>
        <v>8</v>
      </c>
      <c r="C28" s="73">
        <v>10524447</v>
      </c>
      <c r="J28" s="41"/>
    </row>
    <row r="29" spans="1:10" ht="75" x14ac:dyDescent="0.3">
      <c r="A29" s="18" t="s">
        <v>63</v>
      </c>
      <c r="B29" s="52"/>
      <c r="C29" s="73">
        <v>33975</v>
      </c>
      <c r="J29" s="41"/>
    </row>
    <row r="30" spans="1:10" ht="37.5" x14ac:dyDescent="0.3">
      <c r="A30" s="18" t="s">
        <v>110</v>
      </c>
      <c r="B30" s="52"/>
      <c r="C30" s="73">
        <v>14017229</v>
      </c>
      <c r="J30" s="41"/>
    </row>
    <row r="31" spans="1:10" ht="19.5" thickBot="1" x14ac:dyDescent="0.35">
      <c r="A31" s="20" t="s">
        <v>65</v>
      </c>
      <c r="B31" s="53"/>
      <c r="C31" s="74">
        <v>4083813</v>
      </c>
      <c r="J31" s="41"/>
    </row>
    <row r="32" spans="1:10" ht="19.5" thickBot="1" x14ac:dyDescent="0.35">
      <c r="A32" s="30" t="s">
        <v>66</v>
      </c>
      <c r="B32" s="54"/>
      <c r="C32" s="79">
        <f>SUM(C27:C31)</f>
        <v>28672378</v>
      </c>
      <c r="J32" s="41"/>
    </row>
    <row r="33" spans="1:10" x14ac:dyDescent="0.3">
      <c r="A33" s="23" t="s">
        <v>67</v>
      </c>
      <c r="B33" s="60">
        <f>B28+1</f>
        <v>9</v>
      </c>
      <c r="C33" s="77">
        <v>-12277227</v>
      </c>
      <c r="J33" s="41"/>
    </row>
    <row r="34" spans="1:10" x14ac:dyDescent="0.3">
      <c r="A34" s="18" t="s">
        <v>68</v>
      </c>
      <c r="B34" s="52">
        <f>B33+1</f>
        <v>10</v>
      </c>
      <c r="C34" s="73">
        <v>-7974209</v>
      </c>
      <c r="J34" s="41"/>
    </row>
    <row r="35" spans="1:10" ht="19.5" thickBot="1" x14ac:dyDescent="0.35">
      <c r="A35" s="20" t="s">
        <v>69</v>
      </c>
      <c r="B35" s="53">
        <f>B34+1</f>
        <v>11</v>
      </c>
      <c r="C35" s="74">
        <v>-4775077</v>
      </c>
      <c r="J35" s="41"/>
    </row>
    <row r="36" spans="1:10" ht="19.5" thickBot="1" x14ac:dyDescent="0.35">
      <c r="A36" s="30" t="s">
        <v>70</v>
      </c>
      <c r="B36" s="54"/>
      <c r="C36" s="75">
        <f>SUM(C33:C35)</f>
        <v>-25026513</v>
      </c>
      <c r="J36" s="41"/>
    </row>
    <row r="37" spans="1:10" ht="19.5" hidden="1" thickBot="1" x14ac:dyDescent="0.35">
      <c r="A37" s="18" t="s">
        <v>64</v>
      </c>
      <c r="B37" s="52">
        <v>5</v>
      </c>
      <c r="C37" s="73"/>
      <c r="J37" s="41"/>
    </row>
    <row r="38" spans="1:10" ht="19.5" thickBot="1" x14ac:dyDescent="0.35">
      <c r="A38" s="30" t="s">
        <v>71</v>
      </c>
      <c r="B38" s="54"/>
      <c r="C38" s="79">
        <f>C11+C14+C20+C26+C32+C36+C37</f>
        <v>26273121</v>
      </c>
      <c r="J38" s="41"/>
    </row>
    <row r="39" spans="1:10" ht="19.5" thickBot="1" x14ac:dyDescent="0.35">
      <c r="A39" s="33" t="s">
        <v>72</v>
      </c>
      <c r="B39" s="62"/>
      <c r="C39" s="80">
        <v>-2231714</v>
      </c>
      <c r="J39" s="41"/>
    </row>
    <row r="40" spans="1:10" ht="19.5" thickBot="1" x14ac:dyDescent="0.35">
      <c r="A40" s="30" t="s">
        <v>73</v>
      </c>
      <c r="B40" s="31"/>
      <c r="C40" s="75">
        <f>C38+C39</f>
        <v>24041407</v>
      </c>
      <c r="J40" s="41"/>
    </row>
    <row r="41" spans="1:10" x14ac:dyDescent="0.3">
      <c r="A41" s="15" t="s">
        <v>74</v>
      </c>
      <c r="B41" s="16"/>
      <c r="C41" s="81"/>
      <c r="J41" s="41"/>
    </row>
    <row r="42" spans="1:10" x14ac:dyDescent="0.3">
      <c r="A42" s="18" t="s">
        <v>75</v>
      </c>
      <c r="B42" s="19"/>
      <c r="C42" s="73">
        <v>24041407</v>
      </c>
      <c r="J42" s="41"/>
    </row>
    <row r="43" spans="1:10" ht="19.5" thickBot="1" x14ac:dyDescent="0.35">
      <c r="A43" s="34" t="s">
        <v>76</v>
      </c>
      <c r="B43" s="35"/>
      <c r="C43" s="82">
        <v>0</v>
      </c>
      <c r="J43" s="41"/>
    </row>
    <row r="44" spans="1:10" ht="19.5" thickBot="1" x14ac:dyDescent="0.35">
      <c r="A44" s="33"/>
      <c r="B44" s="22"/>
      <c r="C44" s="80"/>
      <c r="J44" s="41"/>
    </row>
    <row r="45" spans="1:10" ht="19.5" thickBot="1" x14ac:dyDescent="0.35">
      <c r="A45" s="30" t="s">
        <v>77</v>
      </c>
      <c r="B45" s="31"/>
      <c r="C45" s="75"/>
      <c r="J45" s="41"/>
    </row>
    <row r="46" spans="1:10" ht="37.5" x14ac:dyDescent="0.3">
      <c r="A46" s="58" t="s">
        <v>78</v>
      </c>
      <c r="B46" s="24"/>
      <c r="C46" s="77"/>
      <c r="J46" s="41"/>
    </row>
    <row r="47" spans="1:10" x14ac:dyDescent="0.3">
      <c r="A47" s="18" t="s">
        <v>92</v>
      </c>
      <c r="B47" s="19"/>
      <c r="C47" s="67"/>
      <c r="J47" s="41"/>
    </row>
    <row r="48" spans="1:10" x14ac:dyDescent="0.3">
      <c r="A48" s="18" t="s">
        <v>93</v>
      </c>
      <c r="B48" s="19"/>
      <c r="C48" s="67">
        <v>-7306077</v>
      </c>
      <c r="J48" s="41"/>
    </row>
    <row r="49" spans="1:10" ht="37.5" x14ac:dyDescent="0.3">
      <c r="A49" s="18" t="s">
        <v>94</v>
      </c>
      <c r="B49" s="19"/>
      <c r="C49" s="67">
        <v>-33975</v>
      </c>
      <c r="J49" s="41"/>
    </row>
    <row r="50" spans="1:10" ht="56.25" x14ac:dyDescent="0.3">
      <c r="A50" s="18" t="s">
        <v>102</v>
      </c>
      <c r="B50" s="19"/>
      <c r="C50" s="67">
        <v>23815</v>
      </c>
      <c r="J50" s="41"/>
    </row>
    <row r="51" spans="1:10" s="55" customFormat="1" ht="37.5" x14ac:dyDescent="0.3">
      <c r="A51" s="18" t="s">
        <v>79</v>
      </c>
      <c r="B51" s="19"/>
      <c r="C51" s="67">
        <v>-1658452</v>
      </c>
      <c r="J51" s="56"/>
    </row>
    <row r="52" spans="1:10" ht="38.25" thickBot="1" x14ac:dyDescent="0.35">
      <c r="A52" s="37" t="s">
        <v>80</v>
      </c>
      <c r="B52" s="19"/>
      <c r="C52" s="83">
        <v>-8974689</v>
      </c>
      <c r="J52" s="41"/>
    </row>
    <row r="53" spans="1:10" ht="37.5" hidden="1" x14ac:dyDescent="0.3">
      <c r="A53" s="58" t="s">
        <v>103</v>
      </c>
      <c r="B53" s="24"/>
      <c r="C53" s="77"/>
      <c r="J53" s="41"/>
    </row>
    <row r="54" spans="1:10" hidden="1" x14ac:dyDescent="0.3">
      <c r="A54" s="18" t="s">
        <v>104</v>
      </c>
      <c r="B54" s="19"/>
      <c r="C54" s="67">
        <v>0</v>
      </c>
      <c r="J54" s="41"/>
    </row>
    <row r="55" spans="1:10" ht="38.25" hidden="1" thickBot="1" x14ac:dyDescent="0.35">
      <c r="A55" s="59" t="s">
        <v>105</v>
      </c>
      <c r="B55" s="21"/>
      <c r="C55" s="84">
        <f>SUM(C54)</f>
        <v>0</v>
      </c>
      <c r="J55" s="41"/>
    </row>
    <row r="56" spans="1:10" ht="19.5" thickBot="1" x14ac:dyDescent="0.35">
      <c r="A56" s="30" t="s">
        <v>81</v>
      </c>
      <c r="B56" s="42"/>
      <c r="C56" s="85">
        <f>C52+C55</f>
        <v>-8974689</v>
      </c>
      <c r="J56" s="41"/>
    </row>
    <row r="57" spans="1:10" ht="19.5" thickBot="1" x14ac:dyDescent="0.35">
      <c r="A57" s="36" t="s">
        <v>82</v>
      </c>
      <c r="B57" s="43"/>
      <c r="C57" s="86">
        <f>C40+C56</f>
        <v>15066718</v>
      </c>
      <c r="J57" s="41"/>
    </row>
    <row r="58" spans="1:10" x14ac:dyDescent="0.3">
      <c r="A58" s="15" t="s">
        <v>83</v>
      </c>
      <c r="B58" s="16"/>
      <c r="C58" s="81"/>
      <c r="J58" s="41"/>
    </row>
    <row r="59" spans="1:10" x14ac:dyDescent="0.3">
      <c r="A59" s="18" t="s">
        <v>84</v>
      </c>
      <c r="B59" s="19"/>
      <c r="C59" s="73">
        <v>15066718</v>
      </c>
      <c r="J59" s="41"/>
    </row>
    <row r="60" spans="1:10" ht="19.5" thickBot="1" x14ac:dyDescent="0.35">
      <c r="A60" s="34" t="s">
        <v>76</v>
      </c>
      <c r="B60" s="35"/>
      <c r="C60" s="82">
        <v>0</v>
      </c>
      <c r="J60" s="41"/>
    </row>
    <row r="61" spans="1:10" x14ac:dyDescent="0.3">
      <c r="C61" s="29"/>
    </row>
    <row r="62" spans="1:10" x14ac:dyDescent="0.3">
      <c r="C62" s="29"/>
    </row>
    <row r="63" spans="1:10" ht="19.5" x14ac:dyDescent="0.3">
      <c r="A63" s="11"/>
      <c r="B63" s="11"/>
      <c r="C63" s="11" t="s">
        <v>85</v>
      </c>
    </row>
    <row r="64" spans="1:10" x14ac:dyDescent="0.3">
      <c r="A64" s="2" t="s">
        <v>89</v>
      </c>
      <c r="B64" s="2"/>
      <c r="C64" s="3" t="s">
        <v>90</v>
      </c>
    </row>
    <row r="65" spans="1:3" x14ac:dyDescent="0.3">
      <c r="A65" s="4"/>
      <c r="B65" s="4"/>
      <c r="C65" s="27"/>
    </row>
    <row r="66" spans="1:3" x14ac:dyDescent="0.3">
      <c r="A66" s="5"/>
      <c r="B66" s="5"/>
      <c r="C66" s="27"/>
    </row>
    <row r="67" spans="1:3" x14ac:dyDescent="0.3">
      <c r="A67" s="2" t="s">
        <v>42</v>
      </c>
      <c r="B67" s="2"/>
      <c r="C67" s="6" t="s">
        <v>43</v>
      </c>
    </row>
    <row r="68" spans="1:3" x14ac:dyDescent="0.3">
      <c r="A68" s="2"/>
      <c r="B68" s="2"/>
      <c r="C68" s="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2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Султан Елемесов</cp:lastModifiedBy>
  <dcterms:created xsi:type="dcterms:W3CDTF">2019-09-06T03:48:06Z</dcterms:created>
  <dcterms:modified xsi:type="dcterms:W3CDTF">2020-05-27T04:42:03Z</dcterms:modified>
</cp:coreProperties>
</file>