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ob space\2 Consolidation IFRS\2020\3Q\consolidated\KASE\"/>
    </mc:Choice>
  </mc:AlternateContent>
  <bookViews>
    <workbookView xWindow="-120" yWindow="-120" windowWidth="29040" windowHeight="15840"/>
  </bookViews>
  <sheets>
    <sheet name="ф1" sheetId="1" r:id="rId1"/>
    <sheet name="ф2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2" l="1"/>
  <c r="B42" i="2"/>
  <c r="B54" i="1"/>
  <c r="B52" i="2" l="1"/>
  <c r="B32" i="2" l="1"/>
  <c r="B55" i="2" l="1"/>
  <c r="B52" i="1"/>
  <c r="B43" i="1"/>
  <c r="B30" i="1"/>
  <c r="B56" i="2" l="1"/>
  <c r="B11" i="2" l="1"/>
  <c r="B14" i="2"/>
  <c r="B17" i="2"/>
  <c r="B20" i="2" s="1"/>
  <c r="B36" i="2" l="1"/>
  <c r="B23" i="2"/>
  <c r="B26" i="2" s="1"/>
  <c r="B38" i="2" l="1"/>
  <c r="B40" i="2" s="1"/>
  <c r="B57" i="2" l="1"/>
  <c r="B55" i="1"/>
</calcChain>
</file>

<file path=xl/sharedStrings.xml><?xml version="1.0" encoding="utf-8"?>
<sst xmlns="http://schemas.openxmlformats.org/spreadsheetml/2006/main" count="123" uniqueCount="109">
  <si>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</si>
  <si>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</si>
  <si>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</si>
  <si>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</si>
  <si>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- находящиеся в собственности Группы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</si>
  <si>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</si>
  <si>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</si>
  <si>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</si>
  <si>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</si>
  <si>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</si>
  <si>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</si>
  <si>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</si>
  <si>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</si>
  <si>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</si>
  <si>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</si>
  <si>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</si>
  <si>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</si>
  <si>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</si>
  <si>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</si>
  <si>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</si>
  <si>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</si>
  <si>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</si>
  <si>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</si>
  <si>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</si>
  <si>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</si>
  <si>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</si>
  <si>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</si>
  <si>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</si>
  <si>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</si>
  <si>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</si>
  <si>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</si>
  <si>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</si>
  <si>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</si>
  <si>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</si>
  <si>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</si>
  <si>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</si>
  <si>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</si>
  <si>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</si>
  <si>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</si>
  <si>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</si>
  <si>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Главный бухгалтер                                                        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</si>
  <si>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</si>
  <si>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</si>
  <si>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</si>
  <si>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</si>
  <si>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</si>
  <si>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</si>
  <si>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</si>
  <si>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</si>
  <si>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</si>
  <si>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</si>
  <si>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</si>
  <si>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</si>
  <si>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</si>
  <si>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</si>
  <si>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</si>
  <si>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</si>
  <si>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</si>
  <si>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</si>
  <si>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Чистая прибыль (убыток) от операций с иностранной валютой и драгоценными металлами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</si>
  <si>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</si>
  <si>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</si>
  <si>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</si>
  <si>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>Убытки от обесценения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</si>
  <si>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</si>
  <si>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</si>
  <si>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</si>
  <si>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</si>
  <si>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</si>
  <si>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</si>
  <si>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</si>
  <si>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</si>
  <si>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</si>
  <si>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</si>
  <si>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</si>
  <si>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</si>
  <si>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</si>
  <si>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</si>
  <si>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</si>
  <si>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</si>
  <si>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</si>
  <si>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 xml:space="preserve"> 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</si>
  <si>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</si>
  <si>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</si>
  <si>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</si>
  <si>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 xml:space="preserve">Финансовый Директор, член Правления                                              </t>
  </si>
  <si>
    <t>Мустафаева А.И.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</si>
  <si>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</si>
  <si>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</si>
  <si>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</si>
  <si>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</si>
  <si>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Производные финансовые инструменты</t>
  </si>
  <si>
    <t>- обремененные залогом по сделкам "репо"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</si>
  <si>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</si>
  <si>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</si>
  <si>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</si>
  <si>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</si>
  <si>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На конец отчетного периода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</si>
  <si>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</si>
  <si>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</si>
  <si>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</si>
  <si>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</si>
  <si>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>ПРОМЕЖУТОЧНЫЙ СЖАТЫЙ ОТЧЕТ О ФИНАНСОВОМ ПОЛОЖЕНИИ</t>
  </si>
  <si>
    <t>ПРОМЕЖУТОЧНЫЙ СЖАТЫЙ ОТЧЕТ О ПРИБЫЛИ ИЛИ УБЫТКЕ И ПРОЧЕМ СОВОКУПНОМ ДОХОДЕ</t>
  </si>
  <si>
    <t>Доход от признания дисконта по выпущенным облигациям и привлеченным займам</t>
  </si>
  <si>
    <t>Чистая прибыль (убыток) от операций с финансовыми инструментами, оцениваемыми по справедливой стоимости через прочий совокупный доход (МСФО (IAS) 39 - финансовыми активами, имеющимися в наличии для продажи)</t>
  </si>
  <si>
    <t xml:space="preserve">  по состоянию на 30 сентября 2020 года</t>
  </si>
  <si>
    <t>9 месяцев 2020 г.</t>
  </si>
  <si>
    <t>Бекенев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</si>
</sst>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_(#,##0_);_(\(#,##0\);_(&quot;-&quot;_);_(@_)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#,##0_)\ ;\(#,##0\)\ ;&quot;-&quot;_)\ "/>
  </numFmts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 vertical="top"/>
    </xf>
    <xf numFmtId="168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>
      <alignment horizontal="right" vertical="top"/>
    </xf>
    <xf numFmtId="0" fontId="1" fillId="0" borderId="0"/>
  </cellStyleXfs>
  <cellXfs count="69">
    <xf numFmtId="0" fontId="0" fillId="0" borderId="0" xfId="0"/>
    <xf numFmtId="0" fontId="4" fillId="0" borderId="0" xfId="0" applyFont="1"/>
    <xf numFmtId="167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wrapText="1"/>
    </xf>
    <xf numFmtId="169" fontId="3" fillId="0" borderId="9" xfId="3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wrapText="1"/>
    </xf>
    <xf numFmtId="3" fontId="6" fillId="0" borderId="9" xfId="2" quotePrefix="1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165" fontId="10" fillId="0" borderId="11" xfId="1" applyNumberFormat="1" applyFont="1" applyBorder="1"/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3" fontId="12" fillId="0" borderId="0" xfId="0" applyNumberFormat="1" applyFont="1"/>
    <xf numFmtId="0" fontId="10" fillId="0" borderId="0" xfId="0" applyFont="1" applyAlignment="1">
      <alignment wrapText="1"/>
    </xf>
    <xf numFmtId="165" fontId="10" fillId="0" borderId="0" xfId="1" applyNumberFormat="1" applyFont="1"/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166" fontId="10" fillId="0" borderId="0" xfId="0" applyNumberFormat="1" applyFont="1"/>
    <xf numFmtId="0" fontId="10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0" xfId="0" applyFont="1" applyBorder="1"/>
    <xf numFmtId="166" fontId="10" fillId="0" borderId="0" xfId="0" applyNumberFormat="1" applyFont="1" applyBorder="1"/>
    <xf numFmtId="0" fontId="9" fillId="0" borderId="16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70" fontId="10" fillId="0" borderId="5" xfId="1" applyNumberFormat="1" applyFont="1" applyFill="1" applyBorder="1"/>
    <xf numFmtId="170" fontId="10" fillId="0" borderId="7" xfId="1" applyNumberFormat="1" applyFont="1" applyFill="1" applyBorder="1"/>
    <xf numFmtId="170" fontId="9" fillId="0" borderId="14" xfId="1" applyNumberFormat="1" applyFont="1" applyFill="1" applyBorder="1"/>
    <xf numFmtId="170" fontId="10" fillId="0" borderId="17" xfId="1" applyNumberFormat="1" applyFont="1" applyFill="1" applyBorder="1"/>
    <xf numFmtId="170" fontId="10" fillId="0" borderId="11" xfId="1" applyNumberFormat="1" applyFont="1" applyFill="1" applyBorder="1"/>
    <xf numFmtId="170" fontId="10" fillId="0" borderId="3" xfId="1" applyNumberFormat="1" applyFont="1" applyFill="1" applyBorder="1"/>
    <xf numFmtId="170" fontId="10" fillId="0" borderId="5" xfId="1" applyNumberFormat="1" applyFont="1" applyBorder="1"/>
    <xf numFmtId="170" fontId="10" fillId="0" borderId="7" xfId="1" applyNumberFormat="1" applyFont="1" applyBorder="1"/>
    <xf numFmtId="170" fontId="9" fillId="0" borderId="14" xfId="1" applyNumberFormat="1" applyFont="1" applyBorder="1"/>
    <xf numFmtId="170" fontId="9" fillId="0" borderId="11" xfId="1" applyNumberFormat="1" applyFont="1" applyBorder="1"/>
    <xf numFmtId="170" fontId="10" fillId="0" borderId="3" xfId="1" applyNumberFormat="1" applyFont="1" applyBorder="1"/>
    <xf numFmtId="170" fontId="9" fillId="0" borderId="5" xfId="1" applyNumberFormat="1" applyFont="1" applyBorder="1"/>
    <xf numFmtId="170" fontId="9" fillId="0" borderId="19" xfId="1" applyNumberFormat="1" applyFont="1" applyBorder="1" applyAlignment="1">
      <alignment wrapText="1"/>
    </xf>
    <xf numFmtId="170" fontId="10" fillId="0" borderId="17" xfId="1" applyNumberFormat="1" applyFont="1" applyBorder="1"/>
    <xf numFmtId="170" fontId="10" fillId="0" borderId="11" xfId="1" applyNumberFormat="1" applyFont="1" applyBorder="1"/>
    <xf numFmtId="170" fontId="10" fillId="0" borderId="13" xfId="1" applyNumberFormat="1" applyFont="1" applyBorder="1"/>
    <xf numFmtId="170" fontId="13" fillId="0" borderId="5" xfId="1" applyNumberFormat="1" applyFont="1" applyBorder="1"/>
    <xf numFmtId="170" fontId="13" fillId="0" borderId="7" xfId="1" applyNumberFormat="1" applyFont="1" applyBorder="1"/>
    <xf numFmtId="170" fontId="9" fillId="0" borderId="14" xfId="1" applyNumberFormat="1" applyFont="1" applyBorder="1" applyAlignment="1">
      <alignment wrapText="1"/>
    </xf>
    <xf numFmtId="170" fontId="9" fillId="0" borderId="18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20" xfId="0" applyFont="1" applyFill="1" applyBorder="1" applyAlignment="1">
      <alignment wrapText="1"/>
    </xf>
  </cellXfs>
  <cellStyles count="7">
    <cellStyle name="S2" xfId="5"/>
    <cellStyle name="S4" xfId="2"/>
    <cellStyle name="Обычный" xfId="0" builtinId="0"/>
    <cellStyle name="Обычный 16" xfId="6"/>
    <cellStyle name="Финансовый" xfId="1" builtinId="3"/>
    <cellStyle name="Финансовый 139" xfId="4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view="pageBreakPreview" zoomScale="85" zoomScaleNormal="70" zoomScaleSheetLayoutView="85" workbookViewId="0">
      <selection activeCell="B55" sqref="B55"/>
    </sheetView>
  </sheetViews>
  <sheetFormatPr defaultRowHeight="18.75" x14ac:dyDescent="0.3"/>
  <cols>
    <col min="1" max="1" width="92.140625" style="22" customWidth="1"/>
    <col min="2" max="2" width="23.85546875" style="23" customWidth="1"/>
    <col min="3" max="16384" width="9.140625" style="19"/>
  </cols>
  <sheetData>
    <row r="1" spans="1:2" x14ac:dyDescent="0.3">
      <c r="A1" s="66" t="s">
        <v>102</v>
      </c>
      <c r="B1" s="66"/>
    </row>
    <row r="2" spans="1:2" x14ac:dyDescent="0.3">
      <c r="A2" s="66" t="s">
        <v>36</v>
      </c>
      <c r="B2" s="66"/>
    </row>
    <row r="3" spans="1:2" x14ac:dyDescent="0.3">
      <c r="A3" s="66" t="s">
        <v>37</v>
      </c>
      <c r="B3" s="66"/>
    </row>
    <row r="4" spans="1:2" x14ac:dyDescent="0.3">
      <c r="A4" s="66" t="s">
        <v>106</v>
      </c>
      <c r="B4" s="66"/>
    </row>
    <row r="5" spans="1:2" x14ac:dyDescent="0.3">
      <c r="A5" s="67" t="s">
        <v>38</v>
      </c>
      <c r="B5" s="67"/>
    </row>
    <row r="6" spans="1:2" ht="19.5" thickBot="1" x14ac:dyDescent="0.35">
      <c r="A6" s="9"/>
      <c r="B6" s="42" t="s">
        <v>39</v>
      </c>
    </row>
    <row r="7" spans="1:2" ht="57" thickBot="1" x14ac:dyDescent="0.35">
      <c r="A7" s="12"/>
      <c r="B7" s="13" t="s">
        <v>97</v>
      </c>
    </row>
    <row r="8" spans="1:2" x14ac:dyDescent="0.3">
      <c r="A8" s="14" t="s">
        <v>0</v>
      </c>
      <c r="B8" s="15"/>
    </row>
    <row r="9" spans="1:2" x14ac:dyDescent="0.3">
      <c r="A9" s="30" t="s">
        <v>1</v>
      </c>
      <c r="B9" s="43">
        <v>715651453</v>
      </c>
    </row>
    <row r="10" spans="1:2" x14ac:dyDescent="0.3">
      <c r="A10" s="30" t="s">
        <v>91</v>
      </c>
      <c r="B10" s="43">
        <v>2147611</v>
      </c>
    </row>
    <row r="11" spans="1:2" s="36" customFormat="1" x14ac:dyDescent="0.3">
      <c r="A11" s="68" t="s">
        <v>2</v>
      </c>
      <c r="B11" s="43">
        <v>8367255</v>
      </c>
    </row>
    <row r="12" spans="1:2" ht="38.25" customHeight="1" x14ac:dyDescent="0.3">
      <c r="A12" s="30" t="s">
        <v>3</v>
      </c>
      <c r="B12" s="43">
        <v>100222488</v>
      </c>
    </row>
    <row r="13" spans="1:2" hidden="1" x14ac:dyDescent="0.3">
      <c r="A13" s="30" t="s">
        <v>4</v>
      </c>
      <c r="B13" s="43">
        <v>0</v>
      </c>
    </row>
    <row r="14" spans="1:2" hidden="1" x14ac:dyDescent="0.3">
      <c r="A14" s="30" t="s">
        <v>92</v>
      </c>
      <c r="B14" s="43">
        <v>0</v>
      </c>
    </row>
    <row r="15" spans="1:2" ht="56.25" x14ac:dyDescent="0.3">
      <c r="A15" s="30" t="s">
        <v>5</v>
      </c>
      <c r="B15" s="43">
        <v>281967815</v>
      </c>
    </row>
    <row r="16" spans="1:2" hidden="1" x14ac:dyDescent="0.3">
      <c r="A16" s="30" t="s">
        <v>4</v>
      </c>
      <c r="B16" s="43">
        <v>0</v>
      </c>
    </row>
    <row r="17" spans="1:2" hidden="1" x14ac:dyDescent="0.3">
      <c r="A17" s="30" t="s">
        <v>92</v>
      </c>
      <c r="B17" s="43">
        <v>0</v>
      </c>
    </row>
    <row r="18" spans="1:2" ht="37.5" x14ac:dyDescent="0.3">
      <c r="A18" s="30" t="s">
        <v>7</v>
      </c>
      <c r="B18" s="43">
        <v>63171559</v>
      </c>
    </row>
    <row r="19" spans="1:2" hidden="1" x14ac:dyDescent="0.3">
      <c r="A19" s="30" t="s">
        <v>4</v>
      </c>
      <c r="B19" s="43">
        <v>0</v>
      </c>
    </row>
    <row r="20" spans="1:2" hidden="1" x14ac:dyDescent="0.3">
      <c r="A20" s="30" t="s">
        <v>92</v>
      </c>
      <c r="B20" s="43">
        <v>0</v>
      </c>
    </row>
    <row r="21" spans="1:2" x14ac:dyDescent="0.3">
      <c r="A21" s="30" t="s">
        <v>6</v>
      </c>
      <c r="B21" s="43">
        <v>360714542</v>
      </c>
    </row>
    <row r="22" spans="1:2" x14ac:dyDescent="0.3">
      <c r="A22" s="30" t="s">
        <v>93</v>
      </c>
      <c r="B22" s="43">
        <v>104545375</v>
      </c>
    </row>
    <row r="23" spans="1:2" x14ac:dyDescent="0.3">
      <c r="A23" s="30" t="s">
        <v>10</v>
      </c>
      <c r="B23" s="43">
        <v>3481389</v>
      </c>
    </row>
    <row r="24" spans="1:2" x14ac:dyDescent="0.3">
      <c r="A24" s="30" t="s">
        <v>8</v>
      </c>
      <c r="B24" s="43">
        <v>59954647</v>
      </c>
    </row>
    <row r="25" spans="1:2" x14ac:dyDescent="0.3">
      <c r="A25" s="30" t="s">
        <v>11</v>
      </c>
      <c r="B25" s="43">
        <v>5133992</v>
      </c>
    </row>
    <row r="26" spans="1:2" x14ac:dyDescent="0.3">
      <c r="A26" s="30" t="s">
        <v>9</v>
      </c>
      <c r="B26" s="43">
        <v>5496674</v>
      </c>
    </row>
    <row r="27" spans="1:2" x14ac:dyDescent="0.3">
      <c r="A27" s="30" t="s">
        <v>12</v>
      </c>
      <c r="B27" s="43">
        <v>688370</v>
      </c>
    </row>
    <row r="28" spans="1:2" x14ac:dyDescent="0.3">
      <c r="A28" s="30" t="s">
        <v>13</v>
      </c>
      <c r="B28" s="43">
        <v>2327895</v>
      </c>
    </row>
    <row r="29" spans="1:2" ht="19.5" thickBot="1" x14ac:dyDescent="0.35">
      <c r="A29" s="31" t="s">
        <v>14</v>
      </c>
      <c r="B29" s="44">
        <v>32218603</v>
      </c>
    </row>
    <row r="30" spans="1:2" ht="19.5" thickBot="1" x14ac:dyDescent="0.35">
      <c r="A30" s="35" t="s">
        <v>15</v>
      </c>
      <c r="B30" s="45">
        <f>SUM(B9:B29)</f>
        <v>1746089668</v>
      </c>
    </row>
    <row r="31" spans="1:2" ht="19.5" thickBot="1" x14ac:dyDescent="0.35">
      <c r="A31" s="38" t="s">
        <v>16</v>
      </c>
      <c r="B31" s="46"/>
    </row>
    <row r="32" spans="1:2" x14ac:dyDescent="0.3">
      <c r="A32" s="32" t="s">
        <v>17</v>
      </c>
      <c r="B32" s="47">
        <v>10160525</v>
      </c>
    </row>
    <row r="33" spans="1:2" x14ac:dyDescent="0.3">
      <c r="A33" s="34" t="s">
        <v>94</v>
      </c>
      <c r="B33" s="48">
        <v>85172186</v>
      </c>
    </row>
    <row r="34" spans="1:2" x14ac:dyDescent="0.3">
      <c r="A34" s="34" t="s">
        <v>95</v>
      </c>
      <c r="B34" s="48">
        <v>2866</v>
      </c>
    </row>
    <row r="35" spans="1:2" x14ac:dyDescent="0.3">
      <c r="A35" s="30" t="s">
        <v>18</v>
      </c>
      <c r="B35" s="43">
        <v>1005653219</v>
      </c>
    </row>
    <row r="36" spans="1:2" x14ac:dyDescent="0.3">
      <c r="A36" s="30" t="s">
        <v>19</v>
      </c>
      <c r="B36" s="43">
        <v>159891663</v>
      </c>
    </row>
    <row r="37" spans="1:2" x14ac:dyDescent="0.3">
      <c r="A37" s="30" t="s">
        <v>20</v>
      </c>
      <c r="B37" s="43">
        <v>79374663</v>
      </c>
    </row>
    <row r="38" spans="1:2" x14ac:dyDescent="0.3">
      <c r="A38" s="30" t="s">
        <v>96</v>
      </c>
      <c r="B38" s="43">
        <v>3483742</v>
      </c>
    </row>
    <row r="39" spans="1:2" x14ac:dyDescent="0.3">
      <c r="A39" s="16" t="s">
        <v>23</v>
      </c>
      <c r="B39" s="49">
        <v>10315</v>
      </c>
    </row>
    <row r="40" spans="1:2" x14ac:dyDescent="0.3">
      <c r="A40" s="16" t="s">
        <v>22</v>
      </c>
      <c r="B40" s="49">
        <v>76359049</v>
      </c>
    </row>
    <row r="41" spans="1:2" x14ac:dyDescent="0.3">
      <c r="A41" s="30" t="s">
        <v>21</v>
      </c>
      <c r="B41" s="43">
        <v>9228999</v>
      </c>
    </row>
    <row r="42" spans="1:2" ht="19.5" thickBot="1" x14ac:dyDescent="0.35">
      <c r="A42" s="17" t="s">
        <v>24</v>
      </c>
      <c r="B42" s="50">
        <v>19806701</v>
      </c>
    </row>
    <row r="43" spans="1:2" ht="19.5" thickBot="1" x14ac:dyDescent="0.35">
      <c r="A43" s="24" t="s">
        <v>25</v>
      </c>
      <c r="B43" s="51">
        <f>SUM(B32:B42)</f>
        <v>1449143928</v>
      </c>
    </row>
    <row r="44" spans="1:2" x14ac:dyDescent="0.3">
      <c r="A44" s="14" t="s">
        <v>26</v>
      </c>
      <c r="B44" s="52"/>
    </row>
    <row r="45" spans="1:2" x14ac:dyDescent="0.3">
      <c r="A45" s="16" t="s">
        <v>27</v>
      </c>
      <c r="B45" s="49">
        <v>89937021</v>
      </c>
    </row>
    <row r="46" spans="1:2" x14ac:dyDescent="0.3">
      <c r="A46" s="16" t="s">
        <v>28</v>
      </c>
      <c r="B46" s="49">
        <v>-149486</v>
      </c>
    </row>
    <row r="47" spans="1:2" x14ac:dyDescent="0.3">
      <c r="A47" s="16" t="s">
        <v>82</v>
      </c>
      <c r="B47" s="49">
        <v>772276</v>
      </c>
    </row>
    <row r="48" spans="1:2" x14ac:dyDescent="0.3">
      <c r="A48" s="16" t="s">
        <v>87</v>
      </c>
      <c r="B48" s="49">
        <v>4663279</v>
      </c>
    </row>
    <row r="49" spans="1:2" x14ac:dyDescent="0.3">
      <c r="A49" s="16" t="s">
        <v>29</v>
      </c>
      <c r="B49" s="49">
        <v>-1754598</v>
      </c>
    </row>
    <row r="50" spans="1:2" x14ac:dyDescent="0.3">
      <c r="A50" s="16" t="s">
        <v>30</v>
      </c>
      <c r="B50" s="49">
        <v>0</v>
      </c>
    </row>
    <row r="51" spans="1:2" ht="19.5" thickBot="1" x14ac:dyDescent="0.35">
      <c r="A51" s="17" t="s">
        <v>31</v>
      </c>
      <c r="B51" s="50">
        <v>203477880</v>
      </c>
    </row>
    <row r="52" spans="1:2" ht="19.5" thickBot="1" x14ac:dyDescent="0.35">
      <c r="A52" s="24" t="s">
        <v>32</v>
      </c>
      <c r="B52" s="51">
        <f>SUM(B45:B51)</f>
        <v>296946372</v>
      </c>
    </row>
    <row r="53" spans="1:2" ht="19.5" thickBot="1" x14ac:dyDescent="0.35">
      <c r="A53" s="18" t="s">
        <v>33</v>
      </c>
      <c r="B53" s="53">
        <v>-632</v>
      </c>
    </row>
    <row r="54" spans="1:2" ht="19.5" thickBot="1" x14ac:dyDescent="0.35">
      <c r="A54" s="24" t="s">
        <v>34</v>
      </c>
      <c r="B54" s="51">
        <f>B52+B53</f>
        <v>296945740</v>
      </c>
    </row>
    <row r="55" spans="1:2" ht="19.5" thickBot="1" x14ac:dyDescent="0.35">
      <c r="A55" s="24" t="s">
        <v>35</v>
      </c>
      <c r="B55" s="51">
        <f>B54+B43</f>
        <v>1746089668</v>
      </c>
    </row>
    <row r="58" spans="1:2" x14ac:dyDescent="0.3">
      <c r="A58" s="1"/>
      <c r="B58" s="20"/>
    </row>
    <row r="59" spans="1:2" x14ac:dyDescent="0.3">
      <c r="A59" s="2" t="s">
        <v>85</v>
      </c>
      <c r="B59" s="3" t="s">
        <v>86</v>
      </c>
    </row>
    <row r="60" spans="1:2" x14ac:dyDescent="0.3">
      <c r="A60" s="4"/>
      <c r="B60" s="21"/>
    </row>
    <row r="61" spans="1:2" x14ac:dyDescent="0.3">
      <c r="A61" s="5"/>
      <c r="B61" s="21"/>
    </row>
    <row r="62" spans="1:2" x14ac:dyDescent="0.3">
      <c r="A62" s="2" t="s">
        <v>40</v>
      </c>
      <c r="B62" s="6" t="s">
        <v>108</v>
      </c>
    </row>
    <row r="63" spans="1:2" x14ac:dyDescent="0.3">
      <c r="A63" s="2"/>
      <c r="B63" s="6"/>
    </row>
    <row r="64" spans="1:2" x14ac:dyDescent="0.3">
      <c r="A64" s="1"/>
      <c r="B64" s="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3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zoomScale="85" zoomScaleNormal="90" zoomScaleSheetLayoutView="85" workbookViewId="0">
      <selection activeCell="B57" sqref="B57"/>
    </sheetView>
  </sheetViews>
  <sheetFormatPr defaultRowHeight="18.75" x14ac:dyDescent="0.3"/>
  <cols>
    <col min="1" max="1" width="91.140625" style="22" customWidth="1"/>
    <col min="2" max="2" width="24.85546875" style="19" customWidth="1"/>
    <col min="3" max="5" width="9.140625" style="19"/>
    <col min="6" max="6" width="14.5703125" style="19" customWidth="1"/>
    <col min="7" max="7" width="9.140625" style="19"/>
    <col min="8" max="8" width="12.28515625" style="19" bestFit="1" customWidth="1"/>
    <col min="9" max="16384" width="9.140625" style="19"/>
  </cols>
  <sheetData>
    <row r="1" spans="1:9" ht="41.25" customHeight="1" x14ac:dyDescent="0.3">
      <c r="A1" s="63" t="s">
        <v>103</v>
      </c>
    </row>
    <row r="2" spans="1:9" x14ac:dyDescent="0.3">
      <c r="A2" s="64" t="s">
        <v>36</v>
      </c>
    </row>
    <row r="3" spans="1:9" x14ac:dyDescent="0.3">
      <c r="A3" s="63" t="s">
        <v>37</v>
      </c>
    </row>
    <row r="4" spans="1:9" x14ac:dyDescent="0.3">
      <c r="A4" s="63" t="s">
        <v>106</v>
      </c>
    </row>
    <row r="5" spans="1:9" x14ac:dyDescent="0.3">
      <c r="A5" s="65" t="s">
        <v>38</v>
      </c>
    </row>
    <row r="6" spans="1:9" ht="19.5" thickBot="1" x14ac:dyDescent="0.35">
      <c r="A6" s="11"/>
      <c r="B6" s="41" t="s">
        <v>39</v>
      </c>
    </row>
    <row r="7" spans="1:9" x14ac:dyDescent="0.3">
      <c r="A7" s="7"/>
      <c r="B7" s="8" t="s">
        <v>107</v>
      </c>
    </row>
    <row r="8" spans="1:9" ht="37.5" x14ac:dyDescent="0.3">
      <c r="A8" s="16" t="s">
        <v>84</v>
      </c>
      <c r="B8" s="49">
        <v>140636981</v>
      </c>
      <c r="I8" s="33"/>
    </row>
    <row r="9" spans="1:9" x14ac:dyDescent="0.3">
      <c r="A9" s="17" t="s">
        <v>83</v>
      </c>
      <c r="B9" s="50">
        <v>4131566</v>
      </c>
      <c r="I9" s="33"/>
    </row>
    <row r="10" spans="1:9" ht="19.5" thickBot="1" x14ac:dyDescent="0.35">
      <c r="A10" s="17" t="s">
        <v>41</v>
      </c>
      <c r="B10" s="50">
        <v>-56728872</v>
      </c>
      <c r="I10" s="33"/>
    </row>
    <row r="11" spans="1:9" ht="19.5" thickBot="1" x14ac:dyDescent="0.35">
      <c r="A11" s="24" t="s">
        <v>42</v>
      </c>
      <c r="B11" s="51">
        <f>B8+B10+B9</f>
        <v>88039675</v>
      </c>
      <c r="I11" s="33"/>
    </row>
    <row r="12" spans="1:9" x14ac:dyDescent="0.3">
      <c r="A12" s="18" t="s">
        <v>43</v>
      </c>
      <c r="B12" s="53">
        <v>7857165</v>
      </c>
      <c r="I12" s="33"/>
    </row>
    <row r="13" spans="1:9" ht="19.5" thickBot="1" x14ac:dyDescent="0.35">
      <c r="A13" s="17" t="s">
        <v>44</v>
      </c>
      <c r="B13" s="50">
        <v>-4954179</v>
      </c>
      <c r="I13" s="33"/>
    </row>
    <row r="14" spans="1:9" ht="19.5" thickBot="1" x14ac:dyDescent="0.35">
      <c r="A14" s="24" t="s">
        <v>45</v>
      </c>
      <c r="B14" s="51">
        <f>B12+B13</f>
        <v>2902986</v>
      </c>
      <c r="I14" s="33"/>
    </row>
    <row r="15" spans="1:9" x14ac:dyDescent="0.3">
      <c r="A15" s="18" t="s">
        <v>46</v>
      </c>
      <c r="B15" s="53">
        <v>9479462</v>
      </c>
      <c r="I15" s="33"/>
    </row>
    <row r="16" spans="1:9" x14ac:dyDescent="0.3">
      <c r="A16" s="16" t="s">
        <v>47</v>
      </c>
      <c r="B16" s="49">
        <v>-1229559</v>
      </c>
      <c r="I16" s="33"/>
    </row>
    <row r="17" spans="1:9" x14ac:dyDescent="0.3">
      <c r="A17" s="25" t="s">
        <v>48</v>
      </c>
      <c r="B17" s="54">
        <f>B15+B16</f>
        <v>8249903</v>
      </c>
      <c r="I17" s="33"/>
    </row>
    <row r="18" spans="1:9" x14ac:dyDescent="0.3">
      <c r="A18" s="16" t="s">
        <v>49</v>
      </c>
      <c r="B18" s="49">
        <v>-2239470</v>
      </c>
      <c r="I18" s="33"/>
    </row>
    <row r="19" spans="1:9" ht="38.25" thickBot="1" x14ac:dyDescent="0.35">
      <c r="A19" s="16" t="s">
        <v>50</v>
      </c>
      <c r="B19" s="49">
        <v>-394464</v>
      </c>
      <c r="I19" s="33"/>
    </row>
    <row r="20" spans="1:9" ht="19.5" thickBot="1" x14ac:dyDescent="0.35">
      <c r="A20" s="24" t="s">
        <v>51</v>
      </c>
      <c r="B20" s="51">
        <f>SUM(B17:B19)</f>
        <v>5615969</v>
      </c>
      <c r="I20" s="33"/>
    </row>
    <row r="21" spans="1:9" x14ac:dyDescent="0.3">
      <c r="A21" s="16" t="s">
        <v>52</v>
      </c>
      <c r="B21" s="49">
        <v>-2022489</v>
      </c>
      <c r="I21" s="33"/>
    </row>
    <row r="22" spans="1:9" x14ac:dyDescent="0.3">
      <c r="A22" s="16" t="s">
        <v>53</v>
      </c>
      <c r="B22" s="49">
        <v>789251</v>
      </c>
      <c r="I22" s="33"/>
    </row>
    <row r="23" spans="1:9" x14ac:dyDescent="0.3">
      <c r="A23" s="25" t="s">
        <v>54</v>
      </c>
      <c r="B23" s="54">
        <f>B21+B22</f>
        <v>-1233238</v>
      </c>
      <c r="I23" s="33"/>
    </row>
    <row r="24" spans="1:9" x14ac:dyDescent="0.3">
      <c r="A24" s="16" t="s">
        <v>55</v>
      </c>
      <c r="B24" s="49">
        <v>-1029742</v>
      </c>
      <c r="I24" s="33"/>
    </row>
    <row r="25" spans="1:9" ht="19.5" thickBot="1" x14ac:dyDescent="0.35">
      <c r="A25" s="17" t="s">
        <v>56</v>
      </c>
      <c r="B25" s="50">
        <v>69873</v>
      </c>
      <c r="I25" s="33"/>
    </row>
    <row r="26" spans="1:9" ht="19.5" thickBot="1" x14ac:dyDescent="0.35">
      <c r="A26" s="24" t="s">
        <v>57</v>
      </c>
      <c r="B26" s="51">
        <f>SUM(B23:B25)</f>
        <v>-2193107</v>
      </c>
      <c r="I26" s="33"/>
    </row>
    <row r="27" spans="1:9" ht="56.25" x14ac:dyDescent="0.3">
      <c r="A27" s="18" t="s">
        <v>58</v>
      </c>
      <c r="B27" s="53">
        <v>-5933008</v>
      </c>
      <c r="I27" s="33"/>
    </row>
    <row r="28" spans="1:9" ht="37.5" x14ac:dyDescent="0.3">
      <c r="A28" s="16" t="s">
        <v>59</v>
      </c>
      <c r="B28" s="49">
        <v>22835447</v>
      </c>
      <c r="I28" s="33"/>
    </row>
    <row r="29" spans="1:9" ht="75" x14ac:dyDescent="0.3">
      <c r="A29" s="16" t="s">
        <v>105</v>
      </c>
      <c r="B29" s="49">
        <v>-2476397</v>
      </c>
      <c r="I29" s="33"/>
    </row>
    <row r="30" spans="1:9" ht="37.5" x14ac:dyDescent="0.3">
      <c r="A30" s="16" t="s">
        <v>104</v>
      </c>
      <c r="B30" s="49">
        <v>0</v>
      </c>
      <c r="I30" s="33"/>
    </row>
    <row r="31" spans="1:9" ht="19.5" thickBot="1" x14ac:dyDescent="0.35">
      <c r="A31" s="17" t="s">
        <v>61</v>
      </c>
      <c r="B31" s="50">
        <v>12740636</v>
      </c>
      <c r="I31" s="33"/>
    </row>
    <row r="32" spans="1:9" ht="19.5" thickBot="1" x14ac:dyDescent="0.35">
      <c r="A32" s="24" t="s">
        <v>62</v>
      </c>
      <c r="B32" s="55">
        <f>SUM(B27:B31)</f>
        <v>27166678</v>
      </c>
      <c r="I32" s="33"/>
    </row>
    <row r="33" spans="1:9" x14ac:dyDescent="0.3">
      <c r="A33" s="18" t="s">
        <v>63</v>
      </c>
      <c r="B33" s="53">
        <v>-75873954</v>
      </c>
      <c r="I33" s="33"/>
    </row>
    <row r="34" spans="1:9" x14ac:dyDescent="0.3">
      <c r="A34" s="16" t="s">
        <v>64</v>
      </c>
      <c r="B34" s="49">
        <v>-23618642</v>
      </c>
      <c r="I34" s="33"/>
    </row>
    <row r="35" spans="1:9" ht="19.5" thickBot="1" x14ac:dyDescent="0.35">
      <c r="A35" s="17" t="s">
        <v>65</v>
      </c>
      <c r="B35" s="50">
        <v>-13582347</v>
      </c>
      <c r="I35" s="33"/>
    </row>
    <row r="36" spans="1:9" ht="19.5" thickBot="1" x14ac:dyDescent="0.35">
      <c r="A36" s="24" t="s">
        <v>66</v>
      </c>
      <c r="B36" s="51">
        <f>SUM(B33:B35)</f>
        <v>-113074943</v>
      </c>
      <c r="I36" s="33"/>
    </row>
    <row r="37" spans="1:9" ht="19.5" thickBot="1" x14ac:dyDescent="0.35">
      <c r="A37" s="16" t="s">
        <v>60</v>
      </c>
      <c r="B37" s="49"/>
      <c r="I37" s="33"/>
    </row>
    <row r="38" spans="1:9" ht="19.5" thickBot="1" x14ac:dyDescent="0.35">
      <c r="A38" s="24" t="s">
        <v>67</v>
      </c>
      <c r="B38" s="55">
        <f>B11+B14+B20+B26+B32+B36+B37</f>
        <v>8457258</v>
      </c>
      <c r="I38" s="33"/>
    </row>
    <row r="39" spans="1:9" ht="19.5" thickBot="1" x14ac:dyDescent="0.35">
      <c r="A39" s="26" t="s">
        <v>68</v>
      </c>
      <c r="B39" s="56">
        <v>-3142386</v>
      </c>
      <c r="I39" s="33"/>
    </row>
    <row r="40" spans="1:9" ht="19.5" thickBot="1" x14ac:dyDescent="0.35">
      <c r="A40" s="24" t="s">
        <v>69</v>
      </c>
      <c r="B40" s="51">
        <f>B38+B39</f>
        <v>5314872</v>
      </c>
      <c r="I40" s="33"/>
    </row>
    <row r="41" spans="1:9" x14ac:dyDescent="0.3">
      <c r="A41" s="14" t="s">
        <v>70</v>
      </c>
      <c r="B41" s="57"/>
      <c r="I41" s="33"/>
    </row>
    <row r="42" spans="1:9" x14ac:dyDescent="0.3">
      <c r="A42" s="16" t="s">
        <v>71</v>
      </c>
      <c r="B42" s="49">
        <f>B40-B43</f>
        <v>5315504</v>
      </c>
      <c r="I42" s="33"/>
    </row>
    <row r="43" spans="1:9" ht="19.5" thickBot="1" x14ac:dyDescent="0.35">
      <c r="A43" s="27" t="s">
        <v>72</v>
      </c>
      <c r="B43" s="58">
        <v>-632</v>
      </c>
      <c r="I43" s="33"/>
    </row>
    <row r="44" spans="1:9" ht="19.5" thickBot="1" x14ac:dyDescent="0.35">
      <c r="A44" s="26"/>
      <c r="B44" s="56"/>
      <c r="I44" s="33"/>
    </row>
    <row r="45" spans="1:9" ht="19.5" thickBot="1" x14ac:dyDescent="0.35">
      <c r="A45" s="24" t="s">
        <v>73</v>
      </c>
      <c r="B45" s="51"/>
      <c r="I45" s="33"/>
    </row>
    <row r="46" spans="1:9" ht="37.5" x14ac:dyDescent="0.3">
      <c r="A46" s="39" t="s">
        <v>74</v>
      </c>
      <c r="B46" s="53"/>
      <c r="I46" s="33"/>
    </row>
    <row r="47" spans="1:9" x14ac:dyDescent="0.3">
      <c r="A47" s="16" t="s">
        <v>88</v>
      </c>
      <c r="B47" s="43"/>
      <c r="I47" s="33"/>
    </row>
    <row r="48" spans="1:9" x14ac:dyDescent="0.3">
      <c r="A48" s="16" t="s">
        <v>89</v>
      </c>
      <c r="B48" s="43">
        <v>-9818317</v>
      </c>
      <c r="I48" s="33"/>
    </row>
    <row r="49" spans="1:9" ht="37.5" x14ac:dyDescent="0.3">
      <c r="A49" s="16" t="s">
        <v>90</v>
      </c>
      <c r="B49" s="43">
        <v>2476397</v>
      </c>
      <c r="I49" s="33"/>
    </row>
    <row r="50" spans="1:9" ht="56.25" x14ac:dyDescent="0.3">
      <c r="A50" s="16" t="s">
        <v>98</v>
      </c>
      <c r="B50" s="43">
        <v>7890330</v>
      </c>
      <c r="I50" s="33"/>
    </row>
    <row r="51" spans="1:9" s="36" customFormat="1" ht="37.5" x14ac:dyDescent="0.3">
      <c r="A51" s="16" t="s">
        <v>75</v>
      </c>
      <c r="B51" s="43">
        <v>-2403679</v>
      </c>
      <c r="I51" s="37"/>
    </row>
    <row r="52" spans="1:9" ht="37.5" x14ac:dyDescent="0.3">
      <c r="A52" s="29" t="s">
        <v>76</v>
      </c>
      <c r="B52" s="59">
        <f>SUM(B48:B51)</f>
        <v>-1855269</v>
      </c>
      <c r="I52" s="33"/>
    </row>
    <row r="53" spans="1:9" ht="37.5" x14ac:dyDescent="0.3">
      <c r="A53" s="39" t="s">
        <v>99</v>
      </c>
      <c r="B53" s="53"/>
      <c r="I53" s="33"/>
    </row>
    <row r="54" spans="1:9" x14ac:dyDescent="0.3">
      <c r="A54" s="16" t="s">
        <v>100</v>
      </c>
      <c r="B54" s="43">
        <v>0</v>
      </c>
      <c r="I54" s="33"/>
    </row>
    <row r="55" spans="1:9" ht="38.25" thickBot="1" x14ac:dyDescent="0.35">
      <c r="A55" s="40" t="s">
        <v>101</v>
      </c>
      <c r="B55" s="60">
        <f>SUM(B54)</f>
        <v>0</v>
      </c>
      <c r="I55" s="33"/>
    </row>
    <row r="56" spans="1:9" ht="19.5" thickBot="1" x14ac:dyDescent="0.35">
      <c r="A56" s="24" t="s">
        <v>77</v>
      </c>
      <c r="B56" s="61">
        <f>B52+B55</f>
        <v>-1855269</v>
      </c>
      <c r="I56" s="33"/>
    </row>
    <row r="57" spans="1:9" ht="19.5" thickBot="1" x14ac:dyDescent="0.35">
      <c r="A57" s="28" t="s">
        <v>78</v>
      </c>
      <c r="B57" s="62">
        <f>B40+B56</f>
        <v>3459603</v>
      </c>
      <c r="I57" s="33"/>
    </row>
    <row r="58" spans="1:9" x14ac:dyDescent="0.3">
      <c r="A58" s="14" t="s">
        <v>79</v>
      </c>
      <c r="B58" s="57"/>
      <c r="I58" s="33"/>
    </row>
    <row r="59" spans="1:9" x14ac:dyDescent="0.3">
      <c r="A59" s="16" t="s">
        <v>80</v>
      </c>
      <c r="B59" s="49">
        <f>B57-B60</f>
        <v>3460235</v>
      </c>
      <c r="I59" s="33"/>
    </row>
    <row r="60" spans="1:9" ht="19.5" thickBot="1" x14ac:dyDescent="0.35">
      <c r="A60" s="27" t="s">
        <v>72</v>
      </c>
      <c r="B60" s="58">
        <v>-632</v>
      </c>
      <c r="I60" s="33"/>
    </row>
    <row r="61" spans="1:9" x14ac:dyDescent="0.3">
      <c r="B61" s="23"/>
    </row>
    <row r="62" spans="1:9" x14ac:dyDescent="0.3">
      <c r="B62" s="23"/>
    </row>
    <row r="63" spans="1:9" ht="19.5" x14ac:dyDescent="0.3">
      <c r="A63" s="10"/>
      <c r="B63" s="10" t="s">
        <v>81</v>
      </c>
    </row>
    <row r="64" spans="1:9" x14ac:dyDescent="0.3">
      <c r="A64" s="2" t="s">
        <v>85</v>
      </c>
      <c r="B64" s="3" t="s">
        <v>86</v>
      </c>
    </row>
    <row r="65" spans="1:2" x14ac:dyDescent="0.3">
      <c r="A65" s="4"/>
      <c r="B65" s="21"/>
    </row>
    <row r="66" spans="1:2" x14ac:dyDescent="0.3">
      <c r="A66" s="5"/>
      <c r="B66" s="21"/>
    </row>
    <row r="67" spans="1:2" x14ac:dyDescent="0.3">
      <c r="A67" s="2" t="s">
        <v>40</v>
      </c>
      <c r="B67" s="6" t="s">
        <v>108</v>
      </c>
    </row>
    <row r="68" spans="1:2" x14ac:dyDescent="0.3">
      <c r="A68" s="2"/>
      <c r="B68" s="6"/>
    </row>
  </sheetData>
  <pageMargins left="0.7" right="0.7" top="0.75" bottom="0.75" header="0.3" footer="0.3"/>
  <pageSetup paperSize="9" scale="72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Султан Елемесов</cp:lastModifiedBy>
  <dcterms:created xsi:type="dcterms:W3CDTF">2019-09-06T03:48:06Z</dcterms:created>
  <dcterms:modified xsi:type="dcterms:W3CDTF">2020-10-28T09:05:38Z</dcterms:modified>
</cp:coreProperties>
</file>